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190" firstSheet="3" activeTab="5"/>
  </bookViews>
  <sheets>
    <sheet name="I daļa" sheetId="1" state="hidden" r:id="rId1"/>
    <sheet name="II daļa" sheetId="2" state="hidden" r:id="rId2"/>
    <sheet name="III daļa" sheetId="3" state="hidden" r:id="rId3"/>
    <sheet name="I.daļa" sheetId="4" r:id="rId4"/>
    <sheet name="II.daļa" sheetId="5" r:id="rId5"/>
    <sheet name="III.daļa (LVL)" sheetId="6" r:id="rId6"/>
    <sheet name="III.daļa (EUR)" sheetId="7" r:id="rId7"/>
  </sheets>
  <definedNames>
    <definedName name="_xlfn.IFERROR" hidden="1">#NAME?</definedName>
    <definedName name="_xlnm.Print_Area" localSheetId="0">'I daļa'!$A$1:$O$73</definedName>
    <definedName name="_xlnm.Print_Area" localSheetId="3">'I.daļa'!$A$1:$X$74</definedName>
    <definedName name="_xlnm.Print_Area" localSheetId="1">'II daļa'!$A$1:$AA$97</definedName>
    <definedName name="_xlnm.Print_Area" localSheetId="4">'II.daļa'!$A$1:$AK$121</definedName>
    <definedName name="_xlnm.Print_Area" localSheetId="2">'III daļa'!$A$1:$L$63</definedName>
    <definedName name="_xlnm.Print_Area" localSheetId="6">'III.daļa (EUR)'!$A$1:$AH$63</definedName>
    <definedName name="_xlnm.Print_Area" localSheetId="5">'III.daļa (LVL)'!$A$1:$AH$63</definedName>
  </definedNames>
  <calcPr fullCalcOnLoad="1"/>
</workbook>
</file>

<file path=xl/sharedStrings.xml><?xml version="1.0" encoding="utf-8"?>
<sst xmlns="http://schemas.openxmlformats.org/spreadsheetml/2006/main" count="1284" uniqueCount="485">
  <si>
    <t>PROJEKTA</t>
  </si>
  <si>
    <t>PROGRESA</t>
  </si>
  <si>
    <t>GALA</t>
  </si>
  <si>
    <t>PĀRSKATS</t>
  </si>
  <si>
    <t>Izvēlēties!</t>
  </si>
  <si>
    <t>Par Programmas fondu finanšu vadību, uzraudzību un kontroli atbildīgā amatpersona</t>
  </si>
  <si>
    <t>Paraksts</t>
  </si>
  <si>
    <t>Datums</t>
  </si>
  <si>
    <t>PIEŅEMTS ZINĀŠANAI:</t>
  </si>
  <si>
    <t>NOSŪTĪTS PRECIZĒŠANAI:</t>
  </si>
  <si>
    <t>Projekta numurs</t>
  </si>
  <si>
    <t>Projekta nosaukums</t>
  </si>
  <si>
    <t>Pārskata numurs</t>
  </si>
  <si>
    <t>Pārskata periods</t>
  </si>
  <si>
    <t>Līdz</t>
  </si>
  <si>
    <t>No</t>
  </si>
  <si>
    <t>01/01/2011</t>
  </si>
  <si>
    <t>01/04/2011</t>
  </si>
  <si>
    <t>01/10/2011</t>
  </si>
  <si>
    <t>01/07/2011</t>
  </si>
  <si>
    <t>01/04/2012</t>
  </si>
  <si>
    <t>01/07/2012</t>
  </si>
  <si>
    <t>01/10/2012</t>
  </si>
  <si>
    <t>31/12/2012</t>
  </si>
  <si>
    <t>31/03/2011</t>
  </si>
  <si>
    <t>30/06/2011</t>
  </si>
  <si>
    <t>30/09/2011</t>
  </si>
  <si>
    <t>31/12/2011</t>
  </si>
  <si>
    <t>31/03/2012</t>
  </si>
  <si>
    <t>30/06/2012</t>
  </si>
  <si>
    <t>30/09/2012</t>
  </si>
  <si>
    <t>Juridiskā adrese</t>
  </si>
  <si>
    <t>Eiropas Bēgļu fonda</t>
  </si>
  <si>
    <t>Eiropas Atgriešanās fonda</t>
  </si>
  <si>
    <t>Eiropas Ārējo robežu fonda</t>
  </si>
  <si>
    <t>Pārskatu apstiprina:</t>
  </si>
  <si>
    <t>Vārds, Uzvārds</t>
  </si>
  <si>
    <t>Tālrunis</t>
  </si>
  <si>
    <t>II. daļa - TEHNISKĀ PROGRESA PĀRSKATS</t>
  </si>
  <si>
    <t>2.1.  Projekta ieviešanas faktiskais kalendāra plāns</t>
  </si>
  <si>
    <t>Pasākuma numurs un nosaukums</t>
  </si>
  <si>
    <t>[1]</t>
  </si>
  <si>
    <t>I ceturksnis</t>
  </si>
  <si>
    <t>II ceturksnis</t>
  </si>
  <si>
    <t>III ceturksnis</t>
  </si>
  <si>
    <t>IV ceturksnis</t>
  </si>
  <si>
    <t xml:space="preserve">I </t>
  </si>
  <si>
    <t>II</t>
  </si>
  <si>
    <t>III</t>
  </si>
  <si>
    <t>Līguma Nr.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</si>
  <si>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</si>
  <si>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</si>
  <si>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</si>
  <si>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</si>
  <si>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</si>
  <si>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</si>
  <si>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</si>
  <si>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</si>
  <si>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</si>
  <si>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Nobīžu iemesli 
(ja attiecināms)
</t>
  </si>
  <si>
    <t>[11]</t>
  </si>
  <si>
    <t>Vai pasākuma ieviešana notiek saskaņā ar Projekta ieviešanas kalendāra plānu?
Jā/Nē</t>
  </si>
  <si>
    <t>Pasākuma Nr. un nosaukums</t>
  </si>
  <si>
    <t>Atsauce uz izdevumu kodu</t>
  </si>
  <si>
    <t>Atsauce uz izdevumu kategoriju</t>
  </si>
  <si>
    <t>Iepirkuma priekšmets</t>
  </si>
  <si>
    <t>Iepirkuma veids</t>
  </si>
  <si>
    <t>Iepirkuma metode</t>
  </si>
  <si>
    <t>Iepirkuma identifikā-cijas numurs</t>
  </si>
  <si>
    <t>Iepirkuma uzsākšanas mēnesis</t>
  </si>
  <si>
    <t>1/2010</t>
  </si>
  <si>
    <t>2/2010</t>
  </si>
  <si>
    <t>3/2010</t>
  </si>
  <si>
    <t>4/2010</t>
  </si>
  <si>
    <t>7/2010</t>
  </si>
  <si>
    <t>8/2010</t>
  </si>
  <si>
    <t>9/2010</t>
  </si>
  <si>
    <t>10/2010</t>
  </si>
  <si>
    <t>11/2010</t>
  </si>
  <si>
    <t>12/2010</t>
  </si>
  <si>
    <t>1/2011</t>
  </si>
  <si>
    <t>2/2011</t>
  </si>
  <si>
    <t>4/2011</t>
  </si>
  <si>
    <t>5/2011</t>
  </si>
  <si>
    <t>6/2011</t>
  </si>
  <si>
    <t>Iepirkuma stādija pārskata perioda beigās</t>
  </si>
  <si>
    <t>1.1.</t>
  </si>
  <si>
    <t>1.2.</t>
  </si>
  <si>
    <t>1.3.</t>
  </si>
  <si>
    <t>A</t>
  </si>
  <si>
    <t>B</t>
  </si>
  <si>
    <t>C</t>
  </si>
  <si>
    <t>D</t>
  </si>
  <si>
    <t>E3</t>
  </si>
  <si>
    <t>E4</t>
  </si>
  <si>
    <t>E5</t>
  </si>
  <si>
    <t>E6</t>
  </si>
  <si>
    <t>G</t>
  </si>
  <si>
    <t>piegāde</t>
  </si>
  <si>
    <t>pakalpojumi</t>
  </si>
  <si>
    <t>būvdarbi</t>
  </si>
  <si>
    <t>Salīdzinājums</t>
  </si>
  <si>
    <t>atklāts konkurss</t>
  </si>
  <si>
    <t>slēgts konkurss</t>
  </si>
  <si>
    <t>sarunu procedūra</t>
  </si>
  <si>
    <t>metu konkurss</t>
  </si>
  <si>
    <t>PIL 8.panta 7.daļa</t>
  </si>
  <si>
    <t>konkursa dialogs</t>
  </si>
  <si>
    <t>PIL 8.panta 8.daļa</t>
  </si>
  <si>
    <t>iepirkums</t>
  </si>
  <si>
    <t>līguma izpilde</t>
  </si>
  <si>
    <t>līgums izpildīts</t>
  </si>
  <si>
    <t>bez PVN</t>
  </si>
  <si>
    <t>ar PVN (tikai ja PVN ir attiecināms)</t>
  </si>
  <si>
    <t>Paredzamā līgumcena (LVL)</t>
  </si>
  <si>
    <t>2.2.  Pārskats par uzsāktajiem/veiktajiem iepirkumiem</t>
  </si>
  <si>
    <t xml:space="preserve">Līguma Nr. un nosaukums </t>
  </si>
  <si>
    <t>Līguma priekšmets</t>
  </si>
  <si>
    <t>Līguma izpildītājs</t>
  </si>
  <si>
    <t>Faktiskā līgumcena (LVL)</t>
  </si>
  <si>
    <t>Līguma finanšu izpilde uz pārskata perioda beigām (LVL)</t>
  </si>
  <si>
    <t>2.3.  Pārskats par noslēgtajiem iepirkumu līgumiem</t>
  </si>
  <si>
    <t>2.4.  Pārskats par pasākumu ieviešanas progresu</t>
  </si>
  <si>
    <t>KOPĀ</t>
  </si>
  <si>
    <t>Pasākumu ieviešanas rezultāti un indikatori</t>
  </si>
  <si>
    <t>Faktiski sasniegtie rezultāti uz pārskata perioda beigām</t>
  </si>
  <si>
    <t>Plānotie rezultāti (saskaņā ar apstiprināto projektu)</t>
  </si>
  <si>
    <t>Plānotie rezultātu indikatori (saskaņā ar apstiprināto projektu)</t>
  </si>
  <si>
    <t>Faktiski sasniegtie rezultātu indikatori uz pārskata perioda beigām</t>
  </si>
  <si>
    <t>2.5.  Pārskats par projekta ietvaros iegādātajām/rādītājām materiālajām vērtībām</t>
  </si>
  <si>
    <t>Iegādātās (radītās) materiālās vērtības</t>
  </si>
  <si>
    <t>nosaukums</t>
  </si>
  <si>
    <r>
      <t>vienības vērtība (LVL)</t>
    </r>
    <r>
      <rPr>
        <vertAlign val="superscript"/>
        <sz val="12"/>
        <rFont val="Times New Roman"/>
        <family val="1"/>
      </rPr>
      <t>1</t>
    </r>
  </si>
  <si>
    <t>skaits</t>
  </si>
  <si>
    <r>
      <t xml:space="preserve">Ņemts uzskaitē </t>
    </r>
    <r>
      <rPr>
        <i/>
        <sz val="12"/>
        <rFont val="Times New Roman"/>
        <family val="1"/>
      </rPr>
      <t>dd.mm.gggg</t>
    </r>
  </si>
  <si>
    <r>
      <t xml:space="preserve">Nodots ekspluatācijā </t>
    </r>
    <r>
      <rPr>
        <i/>
        <sz val="12"/>
        <rFont val="Times New Roman"/>
        <family val="1"/>
      </rPr>
      <t>dd.mm.gggg</t>
    </r>
  </si>
  <si>
    <t>kopā (LVL)</t>
  </si>
  <si>
    <t>x</t>
  </si>
  <si>
    <t>Derīgas lietošanas laiks (mēneši)</t>
  </si>
  <si>
    <t>Atrašanās vieta (adrese)</t>
  </si>
  <si>
    <t>2.6.  Pārskats par projekta īstenošanā iesaistīto personālu</t>
  </si>
  <si>
    <t>Loma projekta īstenošanā</t>
  </si>
  <si>
    <t>Personāla izmaksu kategorija</t>
  </si>
  <si>
    <t>tiešās izmaksas</t>
  </si>
  <si>
    <t>netiešās izmaksas</t>
  </si>
  <si>
    <t>izmaksas, kuras sedz piešķirtie ieņēmumi</t>
  </si>
  <si>
    <t>Darba tiesiskās attiecības ar finansējuma saņēmēju/sadarbības partneri</t>
  </si>
  <si>
    <t>N/A</t>
  </si>
  <si>
    <t>uz nenoteiktu laiku</t>
  </si>
  <si>
    <t>uz projekta īstenošanu</t>
  </si>
  <si>
    <t>Iesaiste projektā</t>
  </si>
  <si>
    <t>Nepilnā slode projektā</t>
  </si>
  <si>
    <t>Virsstundu darbs projektā</t>
  </si>
  <si>
    <t>Pilnā slodze projektā</t>
  </si>
  <si>
    <t>Uz līguma pamata, kas nav darba līgums</t>
  </si>
  <si>
    <t>Ar stundas likmi</t>
  </si>
  <si>
    <t>Par noteiktā darba izpildi</t>
  </si>
  <si>
    <t>Vidējā stundas likme pārskata periodā (LVL)</t>
  </si>
  <si>
    <t>2.7.  Projekta pasākumu ieviešanas problēmas</t>
  </si>
  <si>
    <t>Problēma</t>
  </si>
  <si>
    <t>Veiktās un plānotās darbības problēmas novēršanai</t>
  </si>
  <si>
    <t>Vai problēma apdraud projekta veiksmīgu ieviešanu</t>
  </si>
  <si>
    <t>Jā</t>
  </si>
  <si>
    <t>Nē</t>
  </si>
  <si>
    <t>2.8.  Informācijas izplatīšana un publicitāte</t>
  </si>
  <si>
    <r>
      <t>Informācijas izplatīšanas pasākumi</t>
    </r>
    <r>
      <rPr>
        <sz val="12"/>
        <rFont val="Times New Roman"/>
        <family val="1"/>
      </rPr>
      <t xml:space="preserve">
 (brošūru, bukletu, konferenču/semināru materiālu, mācību materiālu drukāšana, publikācijas / kampaņas plašsaziņas līdzekļos (prese, radio, TV, tīmekļa lapas))</t>
    </r>
  </si>
  <si>
    <t>Nr.p.k.</t>
  </si>
  <si>
    <t>Nosaukums</t>
  </si>
  <si>
    <t>Veids</t>
  </si>
  <si>
    <t>Brošūra/buklets</t>
  </si>
  <si>
    <t>Semināru/mācību materiāli</t>
  </si>
  <si>
    <t>Publikācija presē</t>
  </si>
  <si>
    <t>Publikācija tīmekļa lapā</t>
  </si>
  <si>
    <t>Radio/TV</t>
  </si>
  <si>
    <t>Saņēmēji / Plašsaziņas līdzekļa veids</t>
  </si>
  <si>
    <t xml:space="preserve">Kopiju skaits
(ja attiecināms)
</t>
  </si>
  <si>
    <t>Atsauce uz ES finansējumu
 ir iekļauta</t>
  </si>
  <si>
    <r>
      <t>Publicitātes pasākumi</t>
    </r>
    <r>
      <rPr>
        <sz val="12"/>
        <rFont val="Times New Roman"/>
        <family val="1"/>
      </rPr>
      <t xml:space="preserve">
(Informatīvie stendi, informatīvās plāksnes, plakāti, uzlīmes uz piegādātā aprīkojuma, tehnikas, u.c.))</t>
    </r>
  </si>
  <si>
    <t>Informatīvais stends</t>
  </si>
  <si>
    <t>Informatīvais plakāts/plāksne</t>
  </si>
  <si>
    <t>Uzlīme</t>
  </si>
  <si>
    <r>
      <t xml:space="preserve">Informācijas izplatīšanas datums                  </t>
    </r>
    <r>
      <rPr>
        <i/>
        <sz val="12"/>
        <rFont val="Times New Roman"/>
        <family val="1"/>
      </rPr>
      <t>dd.mm.gggg.</t>
    </r>
  </si>
  <si>
    <r>
      <t>Uzstādīšanas / noformēšanas datums</t>
    </r>
    <r>
      <rPr>
        <i/>
        <sz val="12"/>
        <rFont val="Times New Roman"/>
        <family val="1"/>
      </rPr>
      <t xml:space="preserve">                        dd.mm.gggg</t>
    </r>
    <r>
      <rPr>
        <sz val="12"/>
        <rFont val="Times New Roman"/>
        <family val="1"/>
      </rPr>
      <t>.</t>
    </r>
  </si>
  <si>
    <t>Uzstādīšanas vieta / Noformētā aprīkojuma atrašanās vieta</t>
  </si>
  <si>
    <t>III.daļa - FINANŠU PROGRESA PĀRSKATS</t>
  </si>
  <si>
    <t>3.1. Pārskats par projekta ieņēmumiem</t>
  </si>
  <si>
    <t>Nr.pk.</t>
  </si>
  <si>
    <t>Ieņēmuma gūšanas veids</t>
  </si>
  <si>
    <t>Skaits</t>
  </si>
  <si>
    <t>Mērvienība</t>
  </si>
  <si>
    <t>Ieņēmumi no vienības</t>
  </si>
  <si>
    <t>Ieņēmumi kopā</t>
  </si>
  <si>
    <t>Attaisnojuma dokumenta Nr., datums un nosaukums</t>
  </si>
  <si>
    <t>Maksātājs</t>
  </si>
  <si>
    <t>Maksājuma saņemšanas datums</t>
  </si>
  <si>
    <t>Ieņēmumu iegrāmatojumi</t>
  </si>
  <si>
    <t>Personāla izmaksas</t>
  </si>
  <si>
    <t>Apakšuzņēmēju līgumu izmaksas</t>
  </si>
  <si>
    <t>E1</t>
  </si>
  <si>
    <t>Komandējuma un uzturēšanās izmaksas</t>
  </si>
  <si>
    <t>E2</t>
  </si>
  <si>
    <t>Palīgmateriālu un pamatpakalpojumu izmaksas</t>
  </si>
  <si>
    <t>Apmācību un semināru izmaksas</t>
  </si>
  <si>
    <t>Ar ES prasībām saistītās izmaksas</t>
  </si>
  <si>
    <t>Ekspertu pakalpojumu izmaksas</t>
  </si>
  <si>
    <t>Ar mērķa grupām saistītās izmaksas</t>
  </si>
  <si>
    <t xml:space="preserve"> Tiešās attiecināmās izmaksas</t>
  </si>
  <si>
    <t>Plānotās izmaksas (LVL)</t>
  </si>
  <si>
    <t>Izmaksu kategorija</t>
  </si>
  <si>
    <t>Faktiskā izpilde (LVL)</t>
  </si>
  <si>
    <t>Novirze             (-/+)</t>
  </si>
  <si>
    <t>Izpilde, %</t>
  </si>
  <si>
    <t>Pieļaujamās novirzes</t>
  </si>
  <si>
    <t xml:space="preserve">Nekustamā īpašuma izmaksas, tajā skaitā </t>
  </si>
  <si>
    <r>
      <t xml:space="preserve">Nekustamā īpašuma izmaksas </t>
    </r>
    <r>
      <rPr>
        <i/>
        <sz val="12"/>
        <rFont val="Times New Roman"/>
        <family val="1"/>
      </rPr>
      <t>(kapitālie izdevumi)</t>
    </r>
  </si>
  <si>
    <t xml:space="preserve">Aprīkojuma izmaksas, tajā skaitā </t>
  </si>
  <si>
    <r>
      <t xml:space="preserve">Aprīkojuma izmaksas </t>
    </r>
    <r>
      <rPr>
        <i/>
        <sz val="12"/>
        <rFont val="Times New Roman"/>
        <family val="1"/>
      </rPr>
      <t>(kapitālie izdevumi)</t>
    </r>
  </si>
  <si>
    <t>Kategorijas, kurās nevar veikt pārdales</t>
  </si>
  <si>
    <t>Summa, līdz kurai var veikt pārdales</t>
  </si>
  <si>
    <t>Netiešās izmaksas</t>
  </si>
  <si>
    <t>1.2./G</t>
  </si>
  <si>
    <t>Kods / kate-gorija</t>
  </si>
  <si>
    <t>1.3/H</t>
  </si>
  <si>
    <t>Izmaksas, kuras sedz piešķirtie ieņēmumi</t>
  </si>
  <si>
    <t>1.1./F</t>
  </si>
  <si>
    <t>Ieņēmumi</t>
  </si>
  <si>
    <t>J</t>
  </si>
  <si>
    <t>L</t>
  </si>
  <si>
    <t xml:space="preserve">K </t>
  </si>
  <si>
    <t>M</t>
  </si>
  <si>
    <t>N</t>
  </si>
  <si>
    <t>O</t>
  </si>
  <si>
    <t>I</t>
  </si>
  <si>
    <t>Valsts budžeta finansējums</t>
  </si>
  <si>
    <t>Projekta iesniedzēja līdzfinansējums</t>
  </si>
  <si>
    <t>Sadarbības partnera līdzfinansējums</t>
  </si>
  <si>
    <t>Projekta ietvaros gūtie ieņēmumi</t>
  </si>
  <si>
    <t>Fonda finansējums</t>
  </si>
  <si>
    <r>
      <t>1</t>
    </r>
    <r>
      <rPr>
        <sz val="10"/>
        <rFont val="Times New Roman"/>
        <family val="1"/>
      </rPr>
      <t xml:space="preserve"> ar PVN, ja PVN ir attiecināms / Bez PVN, ja PVN nav attiecināms</t>
    </r>
  </si>
  <si>
    <t>Par programmas fondu finanšu vadību, uzraudzību un kontroli atbildīgā amatpersona</t>
  </si>
  <si>
    <t>Amats</t>
  </si>
  <si>
    <t>ar Iekšlietu ministrijas</t>
  </si>
  <si>
    <t>20__.gada____.__________</t>
  </si>
  <si>
    <t>vēstuli Nr._______________</t>
  </si>
  <si>
    <t>I.daļa - VISPĀRĪGĀ INFORMĀCIJA</t>
  </si>
  <si>
    <t>Informācija par projektu</t>
  </si>
  <si>
    <t>Informācija par pārskatu</t>
  </si>
  <si>
    <t>Informācija par pārskata iesniedzēju</t>
  </si>
  <si>
    <t>01/01/2013</t>
  </si>
  <si>
    <t>01/04/2013</t>
  </si>
  <si>
    <t>01/07/2013</t>
  </si>
  <si>
    <t>01/10/2013</t>
  </si>
  <si>
    <t>31/03/2013</t>
  </si>
  <si>
    <t>30/06/2013</t>
  </si>
  <si>
    <t>30/09/2013</t>
  </si>
  <si>
    <t>31/12/2013</t>
  </si>
  <si>
    <t>Institūcijas nosaukums</t>
  </si>
  <si>
    <t>Kontaktadres</t>
  </si>
  <si>
    <t>1.4.</t>
  </si>
  <si>
    <t>Apliecinājums</t>
  </si>
  <si>
    <t xml:space="preserve">Ar šo apliecinu, ka šajā pārskatā sniegtās ziņas ir pilnīgas un patiesas un, ka šis pārskats ir sagatavots atbilstoši Līguma nosacījumiem un saskaņā ar Līguma 6.pielikumu „Projekta progresa/gala pārskats”.
Ar šo apliecinu, ka pārskatā norādītos izdevumus ir veicis </t>
  </si>
  <si>
    <t>Tehniskās palīdzības aktivitātes īstenošanas</t>
  </si>
  <si>
    <t>finansējuma saņēmējs un/vai sadarbības partneris (ja attiecināms)</t>
  </si>
  <si>
    <t>Institūcijas vadītājs:</t>
  </si>
  <si>
    <t>Finanšu dienesta vadītājs:</t>
  </si>
  <si>
    <t>Grāmatvedības dienesta vadītājs:</t>
  </si>
  <si>
    <t>Projekta vadītājs:</t>
  </si>
  <si>
    <t>projektam</t>
  </si>
  <si>
    <t>Netiešo izmaksu proporcija</t>
  </si>
  <si>
    <t>Pieļaujamā</t>
  </si>
  <si>
    <t>Esošā</t>
  </si>
  <si>
    <t>H.kategorijas izmaksu proporcija</t>
  </si>
  <si>
    <t>Plānotā</t>
  </si>
  <si>
    <t>6. pielikums</t>
  </si>
  <si>
    <t>3.2. Projekta budžets (faktiskais izlietojums) pārskata periodā</t>
  </si>
  <si>
    <t>3.3. Projekta faktiskais izlietojums pa pasākumiem</t>
  </si>
  <si>
    <t>Nr.</t>
  </si>
  <si>
    <t>Pasākuma nosaukums</t>
  </si>
  <si>
    <t>Kopējās plānotās izmaksas (LVL)</t>
  </si>
  <si>
    <t>Projekta vadības un administrēšanas izmaksas</t>
  </si>
  <si>
    <t>Projekta vadības un administrēšanas izmaksu proporcija</t>
  </si>
  <si>
    <t>_______________</t>
  </si>
  <si>
    <t>Uz uzņēmuma līguma pamata</t>
  </si>
  <si>
    <t>PIL 8'.pants</t>
  </si>
  <si>
    <t>saskaņā ar MK 65 9.pants</t>
  </si>
  <si>
    <r>
      <t xml:space="preserve">Līguma izpildes termiņa beigu datums </t>
    </r>
    <r>
      <rPr>
        <i/>
        <sz val="8"/>
        <rFont val="Times New Roman"/>
        <family val="1"/>
      </rPr>
      <t>dd.mm.gggg</t>
    </r>
  </si>
  <si>
    <r>
      <t xml:space="preserve">Līguma spēkā stāšanās datums </t>
    </r>
    <r>
      <rPr>
        <i/>
        <sz val="8"/>
        <rFont val="Times New Roman"/>
        <family val="1"/>
      </rPr>
      <t>dd.mm.gggg</t>
    </r>
  </si>
  <si>
    <t>[5] (=[4]-[3])</t>
  </si>
  <si>
    <t>Apakšuzņēmēju proporcija</t>
  </si>
  <si>
    <t>&lt;ievietot attiecīgā fonda logo&gt;</t>
  </si>
  <si>
    <t>II.daļa  TEHNISKĀ PROGRESA PĀRSKATS</t>
  </si>
  <si>
    <t>2.1. Projekta ieviešanas faktiskais kalendāra plāns</t>
  </si>
  <si>
    <t>2011.gads</t>
  </si>
  <si>
    <t>2012.gads</t>
  </si>
  <si>
    <t>2013.gads</t>
  </si>
  <si>
    <t>2014.gads</t>
  </si>
  <si>
    <t>gads</t>
  </si>
  <si>
    <t>ceturksnis</t>
  </si>
  <si>
    <t>Noviržu iemesli? (ja attiecināms)</t>
  </si>
  <si>
    <t>2.</t>
  </si>
  <si>
    <t>3.</t>
  </si>
  <si>
    <t>4.</t>
  </si>
  <si>
    <t>5.</t>
  </si>
  <si>
    <t>6.</t>
  </si>
  <si>
    <t>7.</t>
  </si>
  <si>
    <t>8.</t>
  </si>
  <si>
    <t>9.</t>
  </si>
  <si>
    <t>[12]</t>
  </si>
  <si>
    <t>ar PVN</t>
  </si>
  <si>
    <t>Uzsākts</t>
  </si>
  <si>
    <t>Iepirkuma stadija</t>
  </si>
  <si>
    <t>01/2012</t>
  </si>
  <si>
    <t>03/2012</t>
  </si>
  <si>
    <t>02/2012</t>
  </si>
  <si>
    <t>04/2012</t>
  </si>
  <si>
    <t>05/2012</t>
  </si>
  <si>
    <t>06/2012</t>
  </si>
  <si>
    <t>procesā</t>
  </si>
  <si>
    <t>noslēdzies</t>
  </si>
  <si>
    <t>Sākuma datums</t>
  </si>
  <si>
    <t>Izpildes termiņš</t>
  </si>
  <si>
    <t>Izpildītājs</t>
  </si>
  <si>
    <t xml:space="preserve">Faktiski sasniegtie </t>
  </si>
  <si>
    <t>Iegādātās materiālās vērtības</t>
  </si>
  <si>
    <r>
      <t xml:space="preserve">Nodots ekspluatācijā  </t>
    </r>
    <r>
      <rPr>
        <b/>
        <i/>
        <sz val="10"/>
        <rFont val="Times New Roman"/>
        <family val="1"/>
      </rPr>
      <t>dd.mm.gggg.</t>
    </r>
  </si>
  <si>
    <r>
      <t xml:space="preserve">Ņemts uzskaitē </t>
    </r>
    <r>
      <rPr>
        <b/>
        <i/>
        <sz val="10"/>
        <rFont val="Times New Roman"/>
        <family val="1"/>
      </rPr>
      <t>dd.mm.gggg.</t>
    </r>
  </si>
  <si>
    <t>X</t>
  </si>
  <si>
    <t>¹norāda ar PVN, ja tas ir attiecināms/norāda bez PVN, ja tas nav attiecināms</t>
  </si>
  <si>
    <t>Pilna slodze</t>
  </si>
  <si>
    <t>Nepilna slodze</t>
  </si>
  <si>
    <t>Virsstundas</t>
  </si>
  <si>
    <t>NA</t>
  </si>
  <si>
    <t>Uz projekta īstenošanu</t>
  </si>
  <si>
    <t>Uz nenoteiktu laiku</t>
  </si>
  <si>
    <t>Nr. p.k.</t>
  </si>
  <si>
    <t>Vai problēma apdraud projekta ieviešanu?</t>
  </si>
  <si>
    <t>JĀ</t>
  </si>
  <si>
    <t>NĒ</t>
  </si>
  <si>
    <t xml:space="preserve">Informācijas izplatīšanas pasākumi  </t>
  </si>
  <si>
    <t>Atsauce uz ES finansējumu</t>
  </si>
  <si>
    <t>Saņēmēji/plašsaziņas līdzekļu veids</t>
  </si>
  <si>
    <t xml:space="preserve">Informācijas izplatīšanas datums </t>
  </si>
  <si>
    <t>Publicitātes pasākumi</t>
  </si>
  <si>
    <r>
      <t xml:space="preserve">Kopiju skaits         </t>
    </r>
    <r>
      <rPr>
        <b/>
        <i/>
        <sz val="10"/>
        <rFont val="Times New Roman"/>
        <family val="1"/>
      </rPr>
      <t>(ja attiecināms)</t>
    </r>
  </si>
  <si>
    <t>Uzstādīšanas vieta/ Noformētā aprīkojuma atrašanās vieta</t>
  </si>
  <si>
    <t>Līguma Nr._____________</t>
  </si>
  <si>
    <t xml:space="preserve">20__.gada ___.______ </t>
  </si>
  <si>
    <t>vēstuli Nr.__________</t>
  </si>
  <si>
    <t>01/01/2012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</si>
  <si>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</si>
  <si>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</si>
  <si>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</si>
  <si>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</si>
  <si>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</si>
  <si>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</si>
  <si>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</si>
  <si>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</si>
  <si>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</si>
  <si>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</si>
  <si>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</si>
  <si>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</si>
  <si>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Kontaktadrese</t>
  </si>
  <si>
    <t>finansējuma saņēmējs un/vai sadarbības partneris (ja attiecināms).</t>
  </si>
  <si>
    <t>3.1.</t>
  </si>
  <si>
    <t>Pārskats par projekta ieņēmumiem</t>
  </si>
  <si>
    <t>Ieņēmumu gūšanas veids</t>
  </si>
  <si>
    <t>Vienība</t>
  </si>
  <si>
    <t>3.2.</t>
  </si>
  <si>
    <t>Novirze      (-/+)</t>
  </si>
  <si>
    <t>Tiešās attiecināmās izmaksas</t>
  </si>
  <si>
    <t>Aprīkojuma izmaksas, tajā skaitā</t>
  </si>
  <si>
    <r>
      <t xml:space="preserve">aprīkojuma izmaksas </t>
    </r>
    <r>
      <rPr>
        <i/>
        <sz val="11"/>
        <rFont val="Times New Roman"/>
        <family val="1"/>
      </rPr>
      <t>(kapitālie izdevumi)</t>
    </r>
  </si>
  <si>
    <t>Nekustamā īpašuma izmaksas, tajā skaitā</t>
  </si>
  <si>
    <r>
      <t xml:space="preserve">Nekustamā īpašuma izmaksas </t>
    </r>
    <r>
      <rPr>
        <i/>
        <sz val="11"/>
        <rFont val="Times New Roman"/>
        <family val="1"/>
      </rPr>
      <t>(kapitālie izdevumi)</t>
    </r>
  </si>
  <si>
    <t>Netiešās attiecināmās izmaksas</t>
  </si>
  <si>
    <t>[5]=[4]-[3]</t>
  </si>
  <si>
    <t>Kategoriju summa, kurās nevar veikt pārdales</t>
  </si>
  <si>
    <t>3.3.</t>
  </si>
  <si>
    <t>Projekta faktiskais izlietojums pa pasākumiem</t>
  </si>
  <si>
    <t>1.</t>
  </si>
  <si>
    <t>Projekta vadība un administrēšana</t>
  </si>
  <si>
    <t>1.pasākuma izmaksu proporcija</t>
  </si>
  <si>
    <t>Juridiskais statuss</t>
  </si>
  <si>
    <t>Valsts iestāde (tieša, pastarpināta, cita)</t>
  </si>
  <si>
    <t>Atvasināta publiska persona</t>
  </si>
  <si>
    <t>Privāto tiesību juridiska persona</t>
  </si>
  <si>
    <t>Starptautiskas organizācijas pārstāvniecība</t>
  </si>
  <si>
    <t>3.4.</t>
  </si>
  <si>
    <t>Kods/ katego-rija</t>
  </si>
  <si>
    <t>Valsts budžeta līdzfinansējums</t>
  </si>
  <si>
    <t>K</t>
  </si>
  <si>
    <t>Projekta iesniedzēja īdzfinansējums</t>
  </si>
  <si>
    <t>Plānotie ieņēmumi (LVL)</t>
  </si>
  <si>
    <t>Faktiskie ieņēmumi (LVL)</t>
  </si>
  <si>
    <t>Plānotie  saskaņā ar Detalizēto pasākumu aprakstu</t>
  </si>
  <si>
    <t>31/09/2012</t>
  </si>
  <si>
    <t>31/09/2013</t>
  </si>
  <si>
    <r>
      <t xml:space="preserve">Ja 1.pārskata sākuma datums vai pēdējā pārskata beigu datums ir atšķirīgs no izvēnē piedāvātajiem ceturkšņa datumiem, attiecīgo datumu ir iespējams ievadīt šūnā </t>
    </r>
    <r>
      <rPr>
        <b/>
        <sz val="12"/>
        <rFont val="Arial"/>
        <family val="2"/>
      </rPr>
      <t>G90</t>
    </r>
    <r>
      <rPr>
        <b/>
        <sz val="10"/>
        <rFont val="Arial"/>
        <family val="2"/>
      </rPr>
      <t xml:space="preserve"> (sākuma datums)</t>
    </r>
    <r>
      <rPr>
        <b/>
        <sz val="10"/>
        <color indexed="10"/>
        <rFont val="Arial"/>
        <family val="2"/>
      </rPr>
      <t xml:space="preserve"> un         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>J90</t>
    </r>
    <r>
      <rPr>
        <b/>
        <sz val="10"/>
        <rFont val="Arial"/>
        <family val="2"/>
      </rPr>
      <t xml:space="preserve"> (beigu datums)</t>
    </r>
  </si>
  <si>
    <t>01/01/2014</t>
  </si>
  <si>
    <t>01/04/2014</t>
  </si>
  <si>
    <t>31/03/2014</t>
  </si>
  <si>
    <t>30/06/2014</t>
  </si>
  <si>
    <t>31/09/2014</t>
  </si>
  <si>
    <t>31/12/2014</t>
  </si>
  <si>
    <t>gada programmas ietvaros</t>
  </si>
  <si>
    <t>2012.</t>
  </si>
  <si>
    <t>2013.</t>
  </si>
  <si>
    <t>2015.gada</t>
  </si>
  <si>
    <t>06/2013</t>
  </si>
  <si>
    <t>07/2012</t>
  </si>
  <si>
    <t>08/2012</t>
  </si>
  <si>
    <t>09/2012</t>
  </si>
  <si>
    <t>10/2012</t>
  </si>
  <si>
    <t>11/2012</t>
  </si>
  <si>
    <t>12/2012</t>
  </si>
  <si>
    <t>01/2013</t>
  </si>
  <si>
    <t>02/2013</t>
  </si>
  <si>
    <t>03/2013</t>
  </si>
  <si>
    <t>04/2013</t>
  </si>
  <si>
    <t>05/2013</t>
  </si>
  <si>
    <t>05/2014</t>
  </si>
  <si>
    <t>06/2014</t>
  </si>
  <si>
    <t>05/2015</t>
  </si>
  <si>
    <t>06/2015</t>
  </si>
  <si>
    <t>07/2013</t>
  </si>
  <si>
    <t>08/2013</t>
  </si>
  <si>
    <t>09/2013</t>
  </si>
  <si>
    <t>10/2013</t>
  </si>
  <si>
    <t>11/2013</t>
  </si>
  <si>
    <t>12/2013</t>
  </si>
  <si>
    <t>01/2014</t>
  </si>
  <si>
    <t>02/2014</t>
  </si>
  <si>
    <t>03/2014</t>
  </si>
  <si>
    <t>04/2014</t>
  </si>
  <si>
    <t>07/2014</t>
  </si>
  <si>
    <t>08/2014</t>
  </si>
  <si>
    <t>09/2014</t>
  </si>
  <si>
    <t>10/2014</t>
  </si>
  <si>
    <t>11/2014</t>
  </si>
  <si>
    <t>12/2014</t>
  </si>
  <si>
    <t>01/2015</t>
  </si>
  <si>
    <t>02/2015</t>
  </si>
  <si>
    <t>03/2015</t>
  </si>
  <si>
    <t>04/2015</t>
  </si>
  <si>
    <t>Apakšuzņēmēju līgumu izmaksas, tajā skaitā</t>
  </si>
  <si>
    <r>
      <t xml:space="preserve">apakšuzņēmēju līgumu izmaksas </t>
    </r>
    <r>
      <rPr>
        <i/>
        <sz val="11"/>
        <rFont val="Times New Roman"/>
        <family val="1"/>
      </rPr>
      <t>(kapitālie izdevumi)</t>
    </r>
  </si>
  <si>
    <t xml:space="preserve">Pasākuma: </t>
  </si>
  <si>
    <t>Izdevumu kategorija</t>
  </si>
  <si>
    <t>Identifikā-cijas numurs</t>
  </si>
  <si>
    <t>Pasākumu ieviešana:</t>
  </si>
  <si>
    <t>Pasākuma:</t>
  </si>
  <si>
    <t>PIL 8².pants</t>
  </si>
  <si>
    <t>saskaņā ar MK 299 6.pants</t>
  </si>
  <si>
    <t xml:space="preserve">Līguma Nr. </t>
  </si>
  <si>
    <t>Maksimāli pieļaujamā</t>
  </si>
  <si>
    <r>
      <t xml:space="preserve">Projekta faktiskie ieņēmumi </t>
    </r>
    <r>
      <rPr>
        <sz val="12"/>
        <rFont val="Times New Roman"/>
        <family val="1"/>
      </rPr>
      <t>(budžeta 5.1.sadaļas 1.2.punkts)</t>
    </r>
  </si>
  <si>
    <t>2.5. Pārskats par projekta ietvaros iegādātajām/radītajām materiālajām vērtībām</t>
  </si>
  <si>
    <t>2.6. Projekta pasākumu ieviešanas problēmas</t>
  </si>
  <si>
    <t>2.7. Informācijas izplatīšana un publicitāte</t>
  </si>
  <si>
    <t>Projekta faktiskais izlietojums pa izmaksu kategorijām</t>
  </si>
  <si>
    <t>Saskaņā GL 4.6.sadaļu?                         Jā/Nē</t>
  </si>
  <si>
    <t>Pasākumu ieviešanas rezultāti</t>
  </si>
  <si>
    <t>Plānotās izmaksas (EUR)</t>
  </si>
  <si>
    <t>Faktiskā izpilde (EUR)</t>
  </si>
  <si>
    <t>Plānotie ieņēmumi (EUR)</t>
  </si>
  <si>
    <t>Faktiskie ieņēmumi (EUR)</t>
  </si>
  <si>
    <t>5.pielikums</t>
  </si>
  <si>
    <t>NOSŪTĪTS PRECIZĒŠANAI AR:</t>
  </si>
  <si>
    <t>* par periodu līdz 31.12.2013. summas norāda LVL, pēc 01.01.2014. - EUR (attiecīgi atstājot atbilstošo valūtas apzīmējumu)</t>
  </si>
  <si>
    <r>
      <t xml:space="preserve">2.4. Pārskats par pasākumu ieviešanas progresu </t>
    </r>
    <r>
      <rPr>
        <sz val="12"/>
        <rFont val="Times New Roman"/>
        <family val="1"/>
      </rPr>
      <t>(saskaņā ar GL 1.pielikuma 3.10.punktu)</t>
    </r>
  </si>
  <si>
    <t>Kopā (LVL/ EUR)*</t>
  </si>
  <si>
    <r>
      <t>Vienības cena (LVL/EUR)</t>
    </r>
    <r>
      <rPr>
        <b/>
        <sz val="10"/>
        <rFont val="Calibri"/>
        <family val="2"/>
      </rPr>
      <t>¹*</t>
    </r>
  </si>
  <si>
    <t>Plānotā līgumcena EUR</t>
  </si>
  <si>
    <r>
      <t xml:space="preserve">2.2. Pārskats par uzsāktajiem un veiktajiem iepirkumiem </t>
    </r>
    <r>
      <rPr>
        <sz val="12"/>
        <rFont val="Times New Roman"/>
        <family val="1"/>
      </rPr>
      <t>(saskaņā ar Iepirkuma plānu)*</t>
    </r>
  </si>
  <si>
    <r>
      <t xml:space="preserve">2.3.Pārskats par noslēgtajiem līgumiem </t>
    </r>
    <r>
      <rPr>
        <sz val="12"/>
        <rFont val="Times New Roman"/>
        <family val="1"/>
      </rPr>
      <t>(tajā skaitā par līgumiem, kas nav iekļauti Iepirkuma plānā*)</t>
    </r>
  </si>
  <si>
    <t>Līgumcena (LVL/EUR)**</t>
  </si>
  <si>
    <r>
      <t xml:space="preserve">Izpilde </t>
    </r>
    <r>
      <rPr>
        <b/>
        <sz val="9"/>
        <rFont val="Times New Roman"/>
        <family val="1"/>
      </rPr>
      <t>(LVL/EUR)**</t>
    </r>
  </si>
  <si>
    <t>* šajā sadaļā ir jāiekļauj visi uz projektu attiecināmie centralizēti veiktie iepirkuma līgumi un līgumi, kas noslēgti citas gada programmas projekta ietvaros, bet realizācija turpinās arī šajā projektā!</t>
  </si>
  <si>
    <t>**par periodu līdz 31.12.2013. summas norāda LVL, pēc 01.01.2014. - EUR (attiecīgi atstājot atbilstošo valūtas apzīmējumu)</t>
  </si>
  <si>
    <t>01/02/2014</t>
  </si>
  <si>
    <t>01/03/2014</t>
  </si>
  <si>
    <t>*Saskaņā ar Iepirkuma plānu, kas iesniegts pēc 2014.gada 01.janvāra. Ja iepirkuma plāns nav bijis jāiesniedz, tabulā norāda N/A</t>
  </si>
  <si>
    <t>Izmaksu kategorija*</t>
  </si>
  <si>
    <t>* Jānorāda tikai tās izmaksu kategorijas, kuru plānotās izmaksas ir apstiprinātas GL, pārējās drīkst paslēpt!</t>
  </si>
  <si>
    <t>* Jānorāda tikai tās izmaksu kategorijas, kuru plānotās izmaksas ir apstiprinātas GL, pārējās paslēpt!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</si>
</sst>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0.0"/>
    <numFmt numFmtId="170" formatCode="0.000%"/>
    <numFmt numFmtId="171" formatCode="0.0000%"/>
    <numFmt numFmtId="172" formatCode="[$-426]dddd\,\ yyyy&quot;. gada &quot;d\.\ mmmm"/>
    <numFmt numFmtId="173" formatCode="0.00000%"/>
    <numFmt numFmtId="174" formatCode="0.0%"/>
  </numFmts>
  <fonts count="77"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Calibri"/>
      <family val="2"/>
    </font>
    <font>
      <i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0" fontId="12" fillId="0" borderId="13" xfId="0" applyNumberFormat="1" applyFont="1" applyBorder="1" applyAlignment="1">
      <alignment horizontal="center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44" fontId="5" fillId="0" borderId="0" xfId="44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2" fontId="2" fillId="33" borderId="17" xfId="0" applyNumberFormat="1" applyFont="1" applyFill="1" applyBorder="1" applyAlignment="1" applyProtection="1">
      <alignment horizontal="center"/>
      <protection hidden="1"/>
    </xf>
    <xf numFmtId="0" fontId="73" fillId="33" borderId="13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4" fontId="10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2" fillId="33" borderId="12" xfId="0" applyNumberFormat="1" applyFont="1" applyFill="1" applyBorder="1" applyAlignment="1" applyProtection="1">
      <alignment horizontal="center" vertical="center"/>
      <protection hidden="1"/>
    </xf>
    <xf numFmtId="4" fontId="10" fillId="33" borderId="12" xfId="0" applyNumberFormat="1" applyFont="1" applyFill="1" applyBorder="1" applyAlignment="1" applyProtection="1">
      <alignment horizontal="center" vertical="center"/>
      <protection hidden="1"/>
    </xf>
    <xf numFmtId="4" fontId="10" fillId="33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0" fontId="10" fillId="0" borderId="0" xfId="0" applyNumberFormat="1" applyFont="1" applyBorder="1" applyAlignment="1">
      <alignment horizontal="center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/>
      <protection hidden="1"/>
    </xf>
    <xf numFmtId="10" fontId="10" fillId="34" borderId="11" xfId="0" applyNumberFormat="1" applyFont="1" applyFill="1" applyBorder="1" applyAlignment="1" applyProtection="1">
      <alignment horizontal="center" vertical="center"/>
      <protection hidden="1"/>
    </xf>
    <xf numFmtId="10" fontId="10" fillId="34" borderId="13" xfId="0" applyNumberFormat="1" applyFont="1" applyFill="1" applyBorder="1" applyAlignment="1" applyProtection="1">
      <alignment horizontal="center" vertical="center"/>
      <protection hidden="1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0" fontId="10" fillId="34" borderId="13" xfId="0" applyFont="1" applyFill="1" applyBorder="1" applyAlignment="1" applyProtection="1">
      <alignment horizontal="center" vertical="center"/>
      <protection hidden="1"/>
    </xf>
    <xf numFmtId="10" fontId="10" fillId="34" borderId="19" xfId="0" applyNumberFormat="1" applyFont="1" applyFill="1" applyBorder="1" applyAlignment="1" applyProtection="1">
      <alignment horizontal="center" vertical="center"/>
      <protection hidden="1"/>
    </xf>
    <xf numFmtId="10" fontId="10" fillId="34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7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 applyProtection="1">
      <alignment horizontal="center" vertical="center"/>
      <protection hidden="1"/>
    </xf>
    <xf numFmtId="4" fontId="2" fillId="34" borderId="12" xfId="0" applyNumberFormat="1" applyFont="1" applyFill="1" applyBorder="1" applyAlignment="1" applyProtection="1">
      <alignment horizontal="center" vertical="center"/>
      <protection hidden="1"/>
    </xf>
    <xf numFmtId="10" fontId="2" fillId="34" borderId="12" xfId="0" applyNumberFormat="1" applyFont="1" applyFill="1" applyBorder="1" applyAlignment="1" applyProtection="1">
      <alignment horizontal="center" vertical="center"/>
      <protection hidden="1"/>
    </xf>
    <xf numFmtId="4" fontId="10" fillId="34" borderId="12" xfId="0" applyNumberFormat="1" applyFont="1" applyFill="1" applyBorder="1" applyAlignment="1" applyProtection="1">
      <alignment horizontal="center" vertical="center"/>
      <protection hidden="1"/>
    </xf>
    <xf numFmtId="10" fontId="10" fillId="34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0" fontId="12" fillId="0" borderId="12" xfId="0" applyNumberFormat="1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5" fillId="35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 applyProtection="1">
      <alignment horizontal="center" vertical="center" wrapText="1"/>
      <protection locked="0"/>
    </xf>
    <xf numFmtId="2" fontId="10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0" fontId="10" fillId="35" borderId="0" xfId="0" applyFont="1" applyFill="1" applyBorder="1" applyAlignment="1" applyProtection="1">
      <alignment horizontal="center" wrapText="1"/>
      <protection locked="0"/>
    </xf>
    <xf numFmtId="0" fontId="12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73" fillId="0" borderId="0" xfId="0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73" fillId="34" borderId="18" xfId="0" applyFont="1" applyFill="1" applyBorder="1" applyAlignment="1" applyProtection="1">
      <alignment horizontal="center" vertical="center"/>
      <protection hidden="1"/>
    </xf>
    <xf numFmtId="10" fontId="5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hidden="1"/>
    </xf>
    <xf numFmtId="0" fontId="74" fillId="0" borderId="12" xfId="0" applyFont="1" applyBorder="1" applyAlignment="1" applyProtection="1">
      <alignment horizontal="center" vertical="center"/>
      <protection hidden="1"/>
    </xf>
    <xf numFmtId="0" fontId="10" fillId="34" borderId="11" xfId="0" applyFont="1" applyFill="1" applyBorder="1" applyAlignment="1" applyProtection="1">
      <alignment horizontal="center"/>
      <protection hidden="1"/>
    </xf>
    <xf numFmtId="0" fontId="10" fillId="34" borderId="12" xfId="0" applyFont="1" applyFill="1" applyBorder="1" applyAlignment="1" applyProtection="1">
      <alignment horizontal="center"/>
      <protection hidden="1"/>
    </xf>
    <xf numFmtId="0" fontId="10" fillId="34" borderId="13" xfId="0" applyFont="1" applyFill="1" applyBorder="1" applyAlignment="1" applyProtection="1">
      <alignment/>
      <protection hidden="1"/>
    </xf>
    <xf numFmtId="9" fontId="10" fillId="34" borderId="16" xfId="0" applyNumberFormat="1" applyFont="1" applyFill="1" applyBorder="1" applyAlignment="1" applyProtection="1">
      <alignment horizontal="center" vertical="center" wrapText="1"/>
      <protection hidden="1"/>
    </xf>
    <xf numFmtId="10" fontId="10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10" fontId="10" fillId="0" borderId="0" xfId="0" applyNumberFormat="1" applyFont="1" applyAlignment="1">
      <alignment/>
    </xf>
    <xf numFmtId="10" fontId="2" fillId="34" borderId="13" xfId="0" applyNumberFormat="1" applyFont="1" applyFill="1" applyBorder="1" applyAlignment="1" applyProtection="1">
      <alignment horizontal="center" vertical="center"/>
      <protection hidden="1"/>
    </xf>
    <xf numFmtId="10" fontId="10" fillId="0" borderId="12" xfId="0" applyNumberFormat="1" applyFont="1" applyBorder="1" applyAlignment="1" applyProtection="1">
      <alignment horizontal="center" vertical="center"/>
      <protection hidden="1"/>
    </xf>
    <xf numFmtId="10" fontId="10" fillId="34" borderId="21" xfId="0" applyNumberFormat="1" applyFont="1" applyFill="1" applyBorder="1" applyAlignment="1" applyProtection="1">
      <alignment horizontal="center" vertical="center"/>
      <protection hidden="1"/>
    </xf>
    <xf numFmtId="2" fontId="2" fillId="34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>
      <alignment vertical="center"/>
    </xf>
    <xf numFmtId="0" fontId="23" fillId="0" borderId="24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0" fontId="22" fillId="0" borderId="2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75" fillId="0" borderId="24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10" fontId="23" fillId="0" borderId="0" xfId="0" applyNumberFormat="1" applyFont="1" applyBorder="1" applyAlignment="1" applyProtection="1">
      <alignment/>
      <protection/>
    </xf>
    <xf numFmtId="9" fontId="22" fillId="0" borderId="24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left"/>
      <protection locked="0"/>
    </xf>
    <xf numFmtId="0" fontId="2" fillId="36" borderId="12" xfId="0" applyFont="1" applyFill="1" applyBorder="1" applyAlignment="1" applyProtection="1">
      <alignment horizontal="left"/>
      <protection locked="0"/>
    </xf>
    <xf numFmtId="0" fontId="2" fillId="36" borderId="13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left"/>
      <protection locked="0"/>
    </xf>
    <xf numFmtId="0" fontId="2" fillId="36" borderId="10" xfId="0" applyFont="1" applyFill="1" applyBorder="1" applyAlignment="1" applyProtection="1">
      <alignment horizontal="left"/>
      <protection locked="0"/>
    </xf>
    <xf numFmtId="0" fontId="2" fillId="36" borderId="14" xfId="0" applyFont="1" applyFill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5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2" fontId="2" fillId="33" borderId="17" xfId="0" applyNumberFormat="1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right"/>
      <protection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right" vertical="center"/>
      <protection locked="0"/>
    </xf>
    <xf numFmtId="0" fontId="2" fillId="33" borderId="28" xfId="0" applyFont="1" applyFill="1" applyBorder="1" applyAlignment="1" applyProtection="1">
      <alignment horizontal="right" vertical="center"/>
      <protection locked="0"/>
    </xf>
    <xf numFmtId="0" fontId="2" fillId="33" borderId="29" xfId="0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5" fillId="37" borderId="53" xfId="0" applyFont="1" applyFill="1" applyBorder="1" applyAlignment="1" applyProtection="1">
      <alignment horizontal="center" wrapText="1"/>
      <protection locked="0"/>
    </xf>
    <xf numFmtId="0" fontId="5" fillId="37" borderId="54" xfId="0" applyFont="1" applyFill="1" applyBorder="1" applyAlignment="1" applyProtection="1">
      <alignment horizontal="center" wrapText="1"/>
      <protection locked="0"/>
    </xf>
    <xf numFmtId="0" fontId="5" fillId="37" borderId="55" xfId="0" applyFont="1" applyFill="1" applyBorder="1" applyAlignment="1" applyProtection="1">
      <alignment horizont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/>
    </xf>
    <xf numFmtId="0" fontId="2" fillId="34" borderId="54" xfId="0" applyFont="1" applyFill="1" applyBorder="1" applyAlignment="1" applyProtection="1">
      <alignment horizontal="left" vertical="center" wrapText="1"/>
      <protection hidden="1"/>
    </xf>
    <xf numFmtId="0" fontId="2" fillId="34" borderId="55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73" fillId="34" borderId="29" xfId="0" applyFont="1" applyFill="1" applyBorder="1" applyAlignment="1" applyProtection="1">
      <alignment horizontal="center" vertical="center"/>
      <protection hidden="1"/>
    </xf>
    <xf numFmtId="0" fontId="73" fillId="34" borderId="18" xfId="0" applyFont="1" applyFill="1" applyBorder="1" applyAlignment="1" applyProtection="1">
      <alignment horizontal="center" vertical="center"/>
      <protection hidden="1"/>
    </xf>
    <xf numFmtId="10" fontId="73" fillId="34" borderId="27" xfId="0" applyNumberFormat="1" applyFont="1" applyFill="1" applyBorder="1" applyAlignment="1" applyProtection="1">
      <alignment horizontal="center" vertical="center"/>
      <protection hidden="1"/>
    </xf>
    <xf numFmtId="10" fontId="73" fillId="34" borderId="57" xfId="0" applyNumberFormat="1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right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 wrapText="1"/>
    </xf>
    <xf numFmtId="0" fontId="2" fillId="34" borderId="53" xfId="0" applyFont="1" applyFill="1" applyBorder="1" applyAlignment="1" applyProtection="1">
      <alignment horizontal="right" vertical="center" wrapText="1"/>
      <protection hidden="1"/>
    </xf>
    <xf numFmtId="0" fontId="2" fillId="34" borderId="54" xfId="0" applyFont="1" applyFill="1" applyBorder="1" applyAlignment="1" applyProtection="1">
      <alignment horizontal="right" vertical="center" wrapText="1"/>
      <protection hidden="1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44" fontId="5" fillId="37" borderId="53" xfId="44" applyFont="1" applyFill="1" applyBorder="1" applyAlignment="1">
      <alignment horizontal="center"/>
    </xf>
    <xf numFmtId="44" fontId="5" fillId="37" borderId="54" xfId="44" applyFont="1" applyFill="1" applyBorder="1" applyAlignment="1">
      <alignment horizontal="center"/>
    </xf>
    <xf numFmtId="44" fontId="5" fillId="37" borderId="55" xfId="44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10" fontId="73" fillId="34" borderId="16" xfId="0" applyNumberFormat="1" applyFont="1" applyFill="1" applyBorder="1" applyAlignment="1" applyProtection="1">
      <alignment horizontal="center" vertical="center"/>
      <protection hidden="1"/>
    </xf>
    <xf numFmtId="10" fontId="73" fillId="34" borderId="58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7" fillId="34" borderId="31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59" xfId="0" applyFont="1" applyBorder="1" applyAlignment="1" applyProtection="1">
      <alignment horizontal="center"/>
      <protection locked="0"/>
    </xf>
    <xf numFmtId="0" fontId="76" fillId="0" borderId="60" xfId="0" applyFont="1" applyBorder="1" applyAlignment="1">
      <alignment horizontal="left" vertical="center" wrapText="1"/>
    </xf>
    <xf numFmtId="0" fontId="76" fillId="0" borderId="61" xfId="0" applyFont="1" applyBorder="1" applyAlignment="1">
      <alignment horizontal="left" vertical="center" wrapText="1"/>
    </xf>
    <xf numFmtId="0" fontId="76" fillId="0" borderId="62" xfId="0" applyFont="1" applyBorder="1" applyAlignment="1">
      <alignment horizontal="left" vertical="center" wrapText="1"/>
    </xf>
    <xf numFmtId="0" fontId="22" fillId="35" borderId="53" xfId="0" applyFont="1" applyFill="1" applyBorder="1" applyAlignment="1">
      <alignment horizontal="center"/>
    </xf>
    <xf numFmtId="0" fontId="22" fillId="35" borderId="54" xfId="0" applyFont="1" applyFill="1" applyBorder="1" applyAlignment="1">
      <alignment horizontal="center"/>
    </xf>
    <xf numFmtId="0" fontId="22" fillId="35" borderId="55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5" fillId="38" borderId="0" xfId="0" applyFont="1" applyFill="1" applyAlignment="1">
      <alignment horizontal="center" vertical="center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right" vertical="center"/>
    </xf>
    <xf numFmtId="0" fontId="5" fillId="35" borderId="0" xfId="0" applyFont="1" applyFill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7" fillId="38" borderId="19" xfId="0" applyNumberFormat="1" applyFont="1" applyFill="1" applyBorder="1" applyAlignment="1">
      <alignment horizontal="center"/>
    </xf>
    <xf numFmtId="2" fontId="7" fillId="38" borderId="25" xfId="0" applyNumberFormat="1" applyFont="1" applyFill="1" applyBorder="1" applyAlignment="1">
      <alignment horizontal="center"/>
    </xf>
    <xf numFmtId="2" fontId="7" fillId="38" borderId="20" xfId="0" applyNumberFormat="1" applyFont="1" applyFill="1" applyBorder="1" applyAlignment="1">
      <alignment horizontal="center"/>
    </xf>
    <xf numFmtId="0" fontId="7" fillId="38" borderId="19" xfId="0" applyFont="1" applyFill="1" applyBorder="1" applyAlignment="1">
      <alignment horizontal="right" vertical="center"/>
    </xf>
    <xf numFmtId="0" fontId="7" fillId="38" borderId="25" xfId="0" applyFont="1" applyFill="1" applyBorder="1" applyAlignment="1">
      <alignment horizontal="right" vertical="center"/>
    </xf>
    <xf numFmtId="0" fontId="7" fillId="38" borderId="20" xfId="0" applyFont="1" applyFill="1" applyBorder="1" applyAlignment="1">
      <alignment horizontal="right" vertical="center"/>
    </xf>
    <xf numFmtId="0" fontId="7" fillId="0" borderId="5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2" fontId="7" fillId="38" borderId="19" xfId="0" applyNumberFormat="1" applyFont="1" applyFill="1" applyBorder="1" applyAlignment="1">
      <alignment horizontal="center" vertical="center"/>
    </xf>
    <xf numFmtId="2" fontId="7" fillId="38" borderId="25" xfId="0" applyNumberFormat="1" applyFont="1" applyFill="1" applyBorder="1" applyAlignment="1">
      <alignment horizontal="center" vertical="center"/>
    </xf>
    <xf numFmtId="2" fontId="7" fillId="38" borderId="20" xfId="0" applyNumberFormat="1" applyFont="1" applyFill="1" applyBorder="1" applyAlignment="1">
      <alignment horizontal="center" vertical="center"/>
    </xf>
    <xf numFmtId="0" fontId="21" fillId="0" borderId="6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39" borderId="53" xfId="0" applyFont="1" applyFill="1" applyBorder="1" applyAlignment="1">
      <alignment horizontal="center"/>
    </xf>
    <xf numFmtId="0" fontId="5" fillId="39" borderId="54" xfId="0" applyFont="1" applyFill="1" applyBorder="1" applyAlignment="1">
      <alignment horizontal="center"/>
    </xf>
    <xf numFmtId="0" fontId="5" fillId="39" borderId="55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right"/>
    </xf>
    <xf numFmtId="0" fontId="7" fillId="38" borderId="25" xfId="0" applyFont="1" applyFill="1" applyBorder="1" applyAlignment="1">
      <alignment horizontal="right"/>
    </xf>
    <xf numFmtId="0" fontId="7" fillId="38" borderId="20" xfId="0" applyFont="1" applyFill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2" fontId="7" fillId="38" borderId="12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8" fillId="35" borderId="65" xfId="0" applyFont="1" applyFill="1" applyBorder="1" applyAlignment="1">
      <alignment horizontal="left" vertical="center" wrapText="1"/>
    </xf>
    <xf numFmtId="0" fontId="20" fillId="0" borderId="12" xfId="0" applyFont="1" applyBorder="1" applyAlignment="1" applyProtection="1">
      <alignment horizontal="center" vertical="center"/>
      <protection/>
    </xf>
    <xf numFmtId="0" fontId="20" fillId="32" borderId="12" xfId="0" applyFont="1" applyFill="1" applyBorder="1" applyAlignment="1" applyProtection="1">
      <alignment horizontal="center" vertical="center"/>
      <protection/>
    </xf>
    <xf numFmtId="0" fontId="5" fillId="41" borderId="53" xfId="0" applyFont="1" applyFill="1" applyBorder="1" applyAlignment="1" applyProtection="1">
      <alignment horizontal="center" vertical="center"/>
      <protection/>
    </xf>
    <xf numFmtId="0" fontId="5" fillId="41" borderId="54" xfId="0" applyFont="1" applyFill="1" applyBorder="1" applyAlignment="1" applyProtection="1">
      <alignment horizontal="center" vertical="center"/>
      <protection/>
    </xf>
    <xf numFmtId="0" fontId="5" fillId="41" borderId="5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32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left" vertical="center"/>
      <protection/>
    </xf>
    <xf numFmtId="4" fontId="23" fillId="0" borderId="12" xfId="0" applyNumberFormat="1" applyFont="1" applyBorder="1" applyAlignment="1" applyProtection="1">
      <alignment horizontal="center" vertical="center"/>
      <protection/>
    </xf>
    <xf numFmtId="4" fontId="23" fillId="32" borderId="12" xfId="0" applyNumberFormat="1" applyFont="1" applyFill="1" applyBorder="1" applyAlignment="1" applyProtection="1">
      <alignment horizontal="center"/>
      <protection/>
    </xf>
    <xf numFmtId="9" fontId="23" fillId="32" borderId="12" xfId="0" applyNumberFormat="1" applyFont="1" applyFill="1" applyBorder="1" applyAlignment="1" applyProtection="1">
      <alignment horizontal="center"/>
      <protection/>
    </xf>
    <xf numFmtId="2" fontId="75" fillId="32" borderId="12" xfId="0" applyNumberFormat="1" applyFont="1" applyFill="1" applyBorder="1" applyAlignment="1" applyProtection="1">
      <alignment horizontal="center"/>
      <protection/>
    </xf>
    <xf numFmtId="9" fontId="22" fillId="32" borderId="12" xfId="0" applyNumberFormat="1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4" fontId="22" fillId="0" borderId="12" xfId="0" applyNumberFormat="1" applyFont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32" borderId="12" xfId="0" applyNumberFormat="1" applyFont="1" applyFill="1" applyBorder="1" applyAlignment="1" applyProtection="1">
      <alignment horizontal="center"/>
      <protection/>
    </xf>
    <xf numFmtId="4" fontId="25" fillId="0" borderId="12" xfId="0" applyNumberFormat="1" applyFont="1" applyBorder="1" applyAlignment="1" applyProtection="1">
      <alignment horizontal="center" vertical="center"/>
      <protection locked="0"/>
    </xf>
    <xf numFmtId="2" fontId="23" fillId="32" borderId="12" xfId="0" applyNumberFormat="1" applyFont="1" applyFill="1" applyBorder="1" applyAlignment="1" applyProtection="1">
      <alignment horizontal="center"/>
      <protection/>
    </xf>
    <xf numFmtId="4" fontId="25" fillId="0" borderId="19" xfId="0" applyNumberFormat="1" applyFont="1" applyBorder="1" applyAlignment="1" applyProtection="1">
      <alignment horizontal="center" vertical="center"/>
      <protection locked="0"/>
    </xf>
    <xf numFmtId="4" fontId="25" fillId="0" borderId="25" xfId="0" applyNumberFormat="1" applyFont="1" applyBorder="1" applyAlignment="1" applyProtection="1">
      <alignment horizontal="center" vertical="center"/>
      <protection locked="0"/>
    </xf>
    <xf numFmtId="4" fontId="25" fillId="0" borderId="20" xfId="0" applyNumberFormat="1" applyFont="1" applyBorder="1" applyAlignment="1" applyProtection="1">
      <alignment horizontal="center" vertical="center"/>
      <protection locked="0"/>
    </xf>
    <xf numFmtId="4" fontId="22" fillId="0" borderId="19" xfId="0" applyNumberFormat="1" applyFont="1" applyBorder="1" applyAlignment="1" applyProtection="1">
      <alignment horizontal="center"/>
      <protection locked="0"/>
    </xf>
    <xf numFmtId="4" fontId="22" fillId="0" borderId="25" xfId="0" applyNumberFormat="1" applyFont="1" applyBorder="1" applyAlignment="1" applyProtection="1">
      <alignment horizontal="center"/>
      <protection locked="0"/>
    </xf>
    <xf numFmtId="4" fontId="22" fillId="0" borderId="20" xfId="0" applyNumberFormat="1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25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4" fontId="22" fillId="0" borderId="19" xfId="0" applyNumberFormat="1" applyFont="1" applyBorder="1" applyAlignment="1" applyProtection="1">
      <alignment horizontal="center" vertical="center"/>
      <protection locked="0"/>
    </xf>
    <xf numFmtId="4" fontId="22" fillId="0" borderId="25" xfId="0" applyNumberFormat="1" applyFont="1" applyBorder="1" applyAlignment="1" applyProtection="1">
      <alignment horizontal="center" vertical="center"/>
      <protection locked="0"/>
    </xf>
    <xf numFmtId="4" fontId="22" fillId="0" borderId="20" xfId="0" applyNumberFormat="1" applyFont="1" applyBorder="1" applyAlignment="1" applyProtection="1">
      <alignment horizontal="center" vertical="center"/>
      <protection locked="0"/>
    </xf>
    <xf numFmtId="4" fontId="22" fillId="32" borderId="19" xfId="0" applyNumberFormat="1" applyFont="1" applyFill="1" applyBorder="1" applyAlignment="1" applyProtection="1">
      <alignment horizontal="center"/>
      <protection/>
    </xf>
    <xf numFmtId="4" fontId="22" fillId="32" borderId="25" xfId="0" applyNumberFormat="1" applyFont="1" applyFill="1" applyBorder="1" applyAlignment="1" applyProtection="1">
      <alignment horizontal="center"/>
      <protection/>
    </xf>
    <xf numFmtId="4" fontId="22" fillId="32" borderId="20" xfId="0" applyNumberFormat="1" applyFont="1" applyFill="1" applyBorder="1" applyAlignment="1" applyProtection="1">
      <alignment horizontal="center"/>
      <protection/>
    </xf>
    <xf numFmtId="9" fontId="22" fillId="32" borderId="19" xfId="0" applyNumberFormat="1" applyFont="1" applyFill="1" applyBorder="1" applyAlignment="1" applyProtection="1">
      <alignment horizontal="center"/>
      <protection/>
    </xf>
    <xf numFmtId="9" fontId="22" fillId="32" borderId="25" xfId="0" applyNumberFormat="1" applyFont="1" applyFill="1" applyBorder="1" applyAlignment="1" applyProtection="1">
      <alignment horizontal="center"/>
      <protection/>
    </xf>
    <xf numFmtId="9" fontId="22" fillId="32" borderId="20" xfId="0" applyNumberFormat="1" applyFont="1" applyFill="1" applyBorder="1" applyAlignment="1" applyProtection="1">
      <alignment horizontal="center"/>
      <protection/>
    </xf>
    <xf numFmtId="2" fontId="75" fillId="32" borderId="19" xfId="0" applyNumberFormat="1" applyFont="1" applyFill="1" applyBorder="1" applyAlignment="1" applyProtection="1">
      <alignment horizontal="center"/>
      <protection/>
    </xf>
    <xf numFmtId="2" fontId="75" fillId="32" borderId="25" xfId="0" applyNumberFormat="1" applyFont="1" applyFill="1" applyBorder="1" applyAlignment="1" applyProtection="1">
      <alignment horizontal="center"/>
      <protection/>
    </xf>
    <xf numFmtId="2" fontId="75" fillId="32" borderId="20" xfId="0" applyNumberFormat="1" applyFont="1" applyFill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4" fontId="23" fillId="38" borderId="12" xfId="0" applyNumberFormat="1" applyFont="1" applyFill="1" applyBorder="1" applyAlignment="1" applyProtection="1">
      <alignment horizontal="center" vertical="center"/>
      <protection/>
    </xf>
    <xf numFmtId="4" fontId="23" fillId="0" borderId="12" xfId="0" applyNumberFormat="1" applyFont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horizontal="center"/>
      <protection locked="0"/>
    </xf>
    <xf numFmtId="2" fontId="22" fillId="32" borderId="12" xfId="0" applyNumberFormat="1" applyFont="1" applyFill="1" applyBorder="1" applyAlignment="1" applyProtection="1">
      <alignment horizontal="center"/>
      <protection/>
    </xf>
    <xf numFmtId="0" fontId="23" fillId="32" borderId="12" xfId="0" applyFont="1" applyFill="1" applyBorder="1" applyAlignment="1" applyProtection="1">
      <alignment horizontal="right" vertical="center" wrapText="1"/>
      <protection/>
    </xf>
    <xf numFmtId="0" fontId="22" fillId="32" borderId="12" xfId="0" applyFont="1" applyFill="1" applyBorder="1" applyAlignment="1" applyProtection="1">
      <alignment horizontal="center"/>
      <protection/>
    </xf>
    <xf numFmtId="0" fontId="23" fillId="38" borderId="12" xfId="0" applyFont="1" applyFill="1" applyBorder="1" applyAlignment="1" applyProtection="1">
      <alignment horizontal="center"/>
      <protection/>
    </xf>
    <xf numFmtId="0" fontId="23" fillId="38" borderId="19" xfId="0" applyFont="1" applyFill="1" applyBorder="1" applyAlignment="1" applyProtection="1">
      <alignment horizontal="right" vertical="center"/>
      <protection/>
    </xf>
    <xf numFmtId="0" fontId="23" fillId="38" borderId="25" xfId="0" applyFont="1" applyFill="1" applyBorder="1" applyAlignment="1" applyProtection="1">
      <alignment horizontal="right" vertical="center"/>
      <protection/>
    </xf>
    <xf numFmtId="0" fontId="23" fillId="38" borderId="20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3" fillId="32" borderId="12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left"/>
      <protection locked="0"/>
    </xf>
    <xf numFmtId="0" fontId="75" fillId="32" borderId="12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 locked="0"/>
    </xf>
    <xf numFmtId="0" fontId="23" fillId="38" borderId="19" xfId="0" applyFont="1" applyFill="1" applyBorder="1" applyAlignment="1" applyProtection="1">
      <alignment horizontal="right"/>
      <protection/>
    </xf>
    <xf numFmtId="0" fontId="23" fillId="38" borderId="25" xfId="0" applyFont="1" applyFill="1" applyBorder="1" applyAlignment="1" applyProtection="1">
      <alignment horizontal="right"/>
      <protection/>
    </xf>
    <xf numFmtId="0" fontId="23" fillId="38" borderId="20" xfId="0" applyFont="1" applyFill="1" applyBorder="1" applyAlignment="1" applyProtection="1">
      <alignment horizontal="right"/>
      <protection/>
    </xf>
    <xf numFmtId="4" fontId="23" fillId="38" borderId="12" xfId="0" applyNumberFormat="1" applyFont="1" applyFill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/>
      <protection/>
    </xf>
    <xf numFmtId="10" fontId="22" fillId="0" borderId="12" xfId="0" applyNumberFormat="1" applyFont="1" applyBorder="1" applyAlignment="1" applyProtection="1">
      <alignment horizontal="center" vertical="center"/>
      <protection hidden="1"/>
    </xf>
    <xf numFmtId="10" fontId="23" fillId="0" borderId="12" xfId="0" applyNumberFormat="1" applyFont="1" applyBorder="1" applyAlignment="1" applyProtection="1">
      <alignment horizontal="center" vertical="center"/>
      <protection/>
    </xf>
    <xf numFmtId="10" fontId="22" fillId="0" borderId="12" xfId="0" applyNumberFormat="1" applyFont="1" applyBorder="1" applyAlignment="1" applyProtection="1">
      <alignment horizontal="center"/>
      <protection hidden="1"/>
    </xf>
    <xf numFmtId="10" fontId="23" fillId="0" borderId="12" xfId="0" applyNumberFormat="1" applyFont="1" applyBorder="1" applyAlignment="1" applyProtection="1">
      <alignment horizontal="center"/>
      <protection/>
    </xf>
    <xf numFmtId="0" fontId="75" fillId="0" borderId="12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horizontal="center"/>
      <protection/>
    </xf>
    <xf numFmtId="10" fontId="22" fillId="32" borderId="12" xfId="0" applyNumberFormat="1" applyFont="1" applyFill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center"/>
      <protection locked="0"/>
    </xf>
    <xf numFmtId="0" fontId="23" fillId="38" borderId="12" xfId="0" applyFont="1" applyFill="1" applyBorder="1" applyAlignment="1" applyProtection="1">
      <alignment horizontal="right"/>
      <protection/>
    </xf>
    <xf numFmtId="10" fontId="23" fillId="32" borderId="12" xfId="0" applyNumberFormat="1" applyFont="1" applyFill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2" fontId="23" fillId="38" borderId="12" xfId="0" applyNumberFormat="1" applyFont="1" applyFill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left"/>
      <protection locked="0"/>
    </xf>
    <xf numFmtId="9" fontId="22" fillId="0" borderId="0" xfId="0" applyNumberFormat="1" applyFont="1" applyAlignment="1">
      <alignment horizontal="center" vertical="center"/>
    </xf>
    <xf numFmtId="9" fontId="22" fillId="0" borderId="0" xfId="0" applyNumberFormat="1" applyFont="1" applyAlignment="1">
      <alignment horizontal="center"/>
    </xf>
    <xf numFmtId="0" fontId="23" fillId="38" borderId="12" xfId="0" applyFont="1" applyFill="1" applyBorder="1" applyAlignment="1" applyProtection="1">
      <alignment horizontal="center" vertical="center"/>
      <protection/>
    </xf>
    <xf numFmtId="10" fontId="22" fillId="0" borderId="12" xfId="0" applyNumberFormat="1" applyFont="1" applyBorder="1" applyAlignment="1" applyProtection="1">
      <alignment horizontal="center" vertical="center"/>
      <protection/>
    </xf>
    <xf numFmtId="10" fontId="22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238125</xdr:rowOff>
    </xdr:from>
    <xdr:to>
      <xdr:col>3</xdr:col>
      <xdr:colOff>361950</xdr:colOff>
      <xdr:row>7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</xdr:row>
      <xdr:rowOff>19050</xdr:rowOff>
    </xdr:from>
    <xdr:to>
      <xdr:col>9</xdr:col>
      <xdr:colOff>171450</xdr:colOff>
      <xdr:row>7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6197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25</xdr:col>
      <xdr:colOff>342900</xdr:colOff>
      <xdr:row>9</xdr:row>
      <xdr:rowOff>295275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136207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7</xdr:col>
      <xdr:colOff>161925</xdr:colOff>
      <xdr:row>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52450"/>
          <a:ext cx="1809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3</xdr:row>
      <xdr:rowOff>57150</xdr:rowOff>
    </xdr:from>
    <xdr:to>
      <xdr:col>15</xdr:col>
      <xdr:colOff>152400</xdr:colOff>
      <xdr:row>9</xdr:row>
      <xdr:rowOff>104775</xdr:rowOff>
    </xdr:to>
    <xdr:pic>
      <xdr:nvPicPr>
        <xdr:cNvPr id="2" name="Picture 5" descr="s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609600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342900</xdr:colOff>
      <xdr:row>3</xdr:row>
      <xdr:rowOff>47625</xdr:rowOff>
    </xdr:from>
    <xdr:to>
      <xdr:col>31</xdr:col>
      <xdr:colOff>228600</xdr:colOff>
      <xdr:row>9</xdr:row>
      <xdr:rowOff>95250</xdr:rowOff>
    </xdr:to>
    <xdr:pic>
      <xdr:nvPicPr>
        <xdr:cNvPr id="3" name="Picture 6" descr="EA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82225" y="600075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1371600</xdr:colOff>
      <xdr:row>3</xdr:row>
      <xdr:rowOff>19050</xdr:rowOff>
    </xdr:from>
    <xdr:to>
      <xdr:col>27</xdr:col>
      <xdr:colOff>457200</xdr:colOff>
      <xdr:row>9</xdr:row>
      <xdr:rowOff>95250</xdr:rowOff>
    </xdr:to>
    <xdr:pic>
      <xdr:nvPicPr>
        <xdr:cNvPr id="4" name="Picture 7" descr="EAR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3375" y="571500"/>
          <a:ext cx="1733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409575</xdr:colOff>
      <xdr:row>3</xdr:row>
      <xdr:rowOff>66675</xdr:rowOff>
    </xdr:from>
    <xdr:to>
      <xdr:col>34</xdr:col>
      <xdr:colOff>257175</xdr:colOff>
      <xdr:row>9</xdr:row>
      <xdr:rowOff>76200</xdr:rowOff>
    </xdr:to>
    <xdr:pic>
      <xdr:nvPicPr>
        <xdr:cNvPr id="5" name="Picture 9" descr="EB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77700" y="619125"/>
          <a:ext cx="1676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view="pageBreakPreview" zoomScaleSheetLayoutView="100" zoomScalePageLayoutView="0" workbookViewId="0" topLeftCell="A31">
      <selection activeCell="F71" sqref="F71:P74"/>
    </sheetView>
  </sheetViews>
  <sheetFormatPr defaultColWidth="9.140625" defaultRowHeight="12.75"/>
  <cols>
    <col min="1" max="1" width="5.8515625" style="166" customWidth="1"/>
    <col min="2" max="2" width="6.7109375" style="166" customWidth="1"/>
    <col min="3" max="3" width="6.57421875" style="166" customWidth="1"/>
    <col min="4" max="5" width="5.8515625" style="166" customWidth="1"/>
    <col min="6" max="7" width="5.140625" style="166" customWidth="1"/>
    <col min="8" max="8" width="3.7109375" style="166" customWidth="1"/>
    <col min="9" max="9" width="3.57421875" style="166" customWidth="1"/>
    <col min="10" max="10" width="4.28125" style="166" customWidth="1"/>
    <col min="11" max="12" width="6.8515625" style="166" customWidth="1"/>
    <col min="13" max="13" width="8.28125" style="166" customWidth="1"/>
    <col min="14" max="14" width="5.7109375" style="166" customWidth="1"/>
    <col min="15" max="15" width="3.7109375" style="166" customWidth="1"/>
    <col min="16" max="16" width="10.140625" style="166" customWidth="1"/>
    <col min="17" max="17" width="9.140625" style="166" customWidth="1"/>
    <col min="18" max="18" width="14.421875" style="166" customWidth="1"/>
    <col min="19" max="22" width="9.140625" style="166" customWidth="1"/>
    <col min="23" max="16384" width="9.140625" style="166" customWidth="1"/>
  </cols>
  <sheetData>
    <row r="1" spans="10:15" ht="18" customHeight="1">
      <c r="J1" s="282" t="s">
        <v>49</v>
      </c>
      <c r="K1" s="282"/>
      <c r="L1" s="282"/>
      <c r="M1" s="288" t="s">
        <v>281</v>
      </c>
      <c r="N1" s="288"/>
      <c r="O1" s="288"/>
    </row>
    <row r="2" spans="10:15" ht="24.75" customHeight="1">
      <c r="J2" s="120"/>
      <c r="K2" s="120"/>
      <c r="L2" s="167"/>
      <c r="M2" s="283" t="s">
        <v>273</v>
      </c>
      <c r="N2" s="283"/>
      <c r="O2" s="283"/>
    </row>
    <row r="3" spans="1:15" ht="12.7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9" t="s">
        <v>289</v>
      </c>
      <c r="L3" s="230"/>
      <c r="M3" s="230"/>
      <c r="N3" s="230"/>
      <c r="O3" s="230"/>
    </row>
    <row r="4" spans="1:15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30"/>
      <c r="L4" s="230"/>
      <c r="M4" s="230"/>
      <c r="N4" s="230"/>
      <c r="O4" s="230"/>
    </row>
    <row r="5" spans="1:18" ht="19.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30"/>
      <c r="L5" s="230"/>
      <c r="M5" s="230"/>
      <c r="N5" s="230"/>
      <c r="O5" s="230"/>
      <c r="R5" s="168" t="s">
        <v>4</v>
      </c>
    </row>
    <row r="6" spans="1:18" ht="12.7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30"/>
      <c r="L6" s="230"/>
      <c r="M6" s="230"/>
      <c r="N6" s="230"/>
      <c r="O6" s="230"/>
      <c r="R6" s="168" t="s">
        <v>1</v>
      </c>
    </row>
    <row r="7" spans="1:18" ht="12.7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30"/>
      <c r="L7" s="230"/>
      <c r="M7" s="230"/>
      <c r="N7" s="230"/>
      <c r="O7" s="230"/>
      <c r="R7" s="168" t="s">
        <v>2</v>
      </c>
    </row>
    <row r="8" spans="1:15" ht="1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30"/>
      <c r="L8" s="230"/>
      <c r="M8" s="230"/>
      <c r="N8" s="230"/>
      <c r="O8" s="230"/>
    </row>
    <row r="9" spans="4:7" ht="26.25" customHeight="1">
      <c r="D9" s="284" t="s">
        <v>0</v>
      </c>
      <c r="E9" s="284"/>
      <c r="F9" s="284"/>
      <c r="G9" s="284"/>
    </row>
    <row r="10" spans="4:20" ht="26.25" customHeight="1">
      <c r="D10" s="284" t="s">
        <v>4</v>
      </c>
      <c r="E10" s="284"/>
      <c r="F10" s="284"/>
      <c r="G10" s="284"/>
      <c r="T10" s="168"/>
    </row>
    <row r="11" spans="4:19" ht="25.5" customHeight="1">
      <c r="D11" s="284" t="s">
        <v>3</v>
      </c>
      <c r="E11" s="284"/>
      <c r="F11" s="284"/>
      <c r="G11" s="284"/>
      <c r="R11" s="168"/>
      <c r="S11" s="168"/>
    </row>
    <row r="12" spans="1:18" ht="9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R12" s="168"/>
    </row>
    <row r="13" spans="1:19" ht="15.75">
      <c r="A13" s="83"/>
      <c r="B13" s="83"/>
      <c r="C13" s="83"/>
      <c r="D13" s="83"/>
      <c r="E13" s="83"/>
      <c r="F13" s="83"/>
      <c r="G13" s="83"/>
      <c r="H13" s="83"/>
      <c r="I13" s="275" t="s">
        <v>8</v>
      </c>
      <c r="J13" s="275"/>
      <c r="K13" s="275"/>
      <c r="L13" s="275"/>
      <c r="M13" s="275"/>
      <c r="N13" s="275"/>
      <c r="O13" s="275"/>
      <c r="R13" s="168"/>
      <c r="S13" s="168"/>
    </row>
    <row r="14" spans="1:19" ht="33.75" customHeight="1">
      <c r="A14" s="83"/>
      <c r="B14" s="83"/>
      <c r="C14" s="83"/>
      <c r="D14" s="83"/>
      <c r="E14" s="83"/>
      <c r="F14" s="83"/>
      <c r="G14" s="83"/>
      <c r="H14" s="83"/>
      <c r="I14" s="276" t="s">
        <v>239</v>
      </c>
      <c r="J14" s="276"/>
      <c r="K14" s="276"/>
      <c r="L14" s="276"/>
      <c r="M14" s="276"/>
      <c r="N14" s="276"/>
      <c r="O14" s="276"/>
      <c r="R14" s="168"/>
      <c r="S14" s="168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242" t="s">
        <v>240</v>
      </c>
      <c r="J15" s="242"/>
      <c r="K15" s="242"/>
      <c r="L15" s="234"/>
      <c r="M15" s="234"/>
      <c r="N15" s="234"/>
      <c r="O15" s="234"/>
      <c r="R15" s="168"/>
      <c r="S15" s="168"/>
    </row>
    <row r="16" spans="1:19" ht="15.75">
      <c r="A16" s="83"/>
      <c r="B16" s="83"/>
      <c r="C16" s="83"/>
      <c r="D16" s="83"/>
      <c r="E16" s="83"/>
      <c r="F16" s="83"/>
      <c r="G16" s="83"/>
      <c r="H16" s="83"/>
      <c r="I16" s="242" t="s">
        <v>36</v>
      </c>
      <c r="J16" s="242"/>
      <c r="K16" s="242"/>
      <c r="L16" s="234"/>
      <c r="M16" s="234"/>
      <c r="N16" s="234"/>
      <c r="O16" s="234"/>
      <c r="R16" s="168"/>
      <c r="S16" s="168"/>
    </row>
    <row r="17" spans="1:19" ht="15.75">
      <c r="A17" s="83"/>
      <c r="B17" s="83"/>
      <c r="C17" s="83"/>
      <c r="D17" s="83"/>
      <c r="E17" s="83"/>
      <c r="F17" s="83"/>
      <c r="G17" s="83"/>
      <c r="H17" s="83"/>
      <c r="I17" s="242" t="s">
        <v>6</v>
      </c>
      <c r="J17" s="242"/>
      <c r="K17" s="242"/>
      <c r="L17" s="234"/>
      <c r="M17" s="234"/>
      <c r="N17" s="234"/>
      <c r="O17" s="234"/>
      <c r="S17" s="168"/>
    </row>
    <row r="18" spans="1:19" ht="15.75">
      <c r="A18" s="83"/>
      <c r="B18" s="83"/>
      <c r="C18" s="83"/>
      <c r="D18" s="83"/>
      <c r="E18" s="83"/>
      <c r="F18" s="83"/>
      <c r="G18" s="83"/>
      <c r="H18" s="83"/>
      <c r="I18" s="242" t="s">
        <v>7</v>
      </c>
      <c r="J18" s="242"/>
      <c r="K18" s="242"/>
      <c r="L18" s="234"/>
      <c r="M18" s="234"/>
      <c r="N18" s="234"/>
      <c r="O18" s="234"/>
      <c r="S18" s="168"/>
    </row>
    <row r="19" spans="1:21" ht="10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R19" s="168" t="s">
        <v>4</v>
      </c>
      <c r="S19" s="168" t="s">
        <v>4</v>
      </c>
      <c r="U19" s="166">
        <v>1</v>
      </c>
    </row>
    <row r="20" spans="1:21" ht="15.75">
      <c r="A20" s="83"/>
      <c r="B20" s="83"/>
      <c r="C20" s="83"/>
      <c r="D20" s="83"/>
      <c r="E20" s="83"/>
      <c r="F20" s="83"/>
      <c r="G20" s="83"/>
      <c r="H20" s="83"/>
      <c r="I20" s="275" t="s">
        <v>9</v>
      </c>
      <c r="J20" s="275"/>
      <c r="K20" s="275"/>
      <c r="L20" s="275"/>
      <c r="M20" s="275"/>
      <c r="N20" s="275"/>
      <c r="O20" s="275"/>
      <c r="R20" s="168" t="s">
        <v>16</v>
      </c>
      <c r="S20" s="168" t="s">
        <v>24</v>
      </c>
      <c r="U20" s="166">
        <v>2</v>
      </c>
    </row>
    <row r="21" spans="1:21" ht="37.5" customHeight="1">
      <c r="A21" s="83"/>
      <c r="B21" s="83"/>
      <c r="C21" s="83"/>
      <c r="D21" s="83"/>
      <c r="E21" s="83"/>
      <c r="F21" s="83"/>
      <c r="G21" s="83"/>
      <c r="H21" s="83"/>
      <c r="I21" s="276" t="s">
        <v>5</v>
      </c>
      <c r="J21" s="276"/>
      <c r="K21" s="276"/>
      <c r="L21" s="276"/>
      <c r="M21" s="276"/>
      <c r="N21" s="276"/>
      <c r="O21" s="276"/>
      <c r="R21" s="168" t="s">
        <v>17</v>
      </c>
      <c r="S21" s="168" t="s">
        <v>25</v>
      </c>
      <c r="T21" s="168"/>
      <c r="U21" s="166">
        <v>3</v>
      </c>
    </row>
    <row r="22" spans="1:21" ht="15.75">
      <c r="A22" s="83"/>
      <c r="B22" s="83"/>
      <c r="C22" s="83"/>
      <c r="D22" s="83"/>
      <c r="E22" s="83"/>
      <c r="F22" s="83"/>
      <c r="G22" s="83"/>
      <c r="H22" s="83"/>
      <c r="I22" s="258" t="s">
        <v>241</v>
      </c>
      <c r="J22" s="258"/>
      <c r="K22" s="258"/>
      <c r="L22" s="258"/>
      <c r="M22" s="258"/>
      <c r="N22" s="258"/>
      <c r="O22" s="258"/>
      <c r="R22" s="168" t="s">
        <v>19</v>
      </c>
      <c r="S22" s="168" t="s">
        <v>26</v>
      </c>
      <c r="U22" s="166">
        <v>4</v>
      </c>
    </row>
    <row r="23" spans="1:21" ht="15.75">
      <c r="A23" s="83"/>
      <c r="B23" s="83"/>
      <c r="C23" s="83"/>
      <c r="D23" s="83"/>
      <c r="E23" s="83"/>
      <c r="F23" s="83"/>
      <c r="G23" s="83"/>
      <c r="H23" s="83"/>
      <c r="I23" s="258" t="s">
        <v>242</v>
      </c>
      <c r="J23" s="258"/>
      <c r="K23" s="258"/>
      <c r="L23" s="258"/>
      <c r="M23" s="258"/>
      <c r="N23" s="258"/>
      <c r="O23" s="258"/>
      <c r="R23" s="168" t="s">
        <v>18</v>
      </c>
      <c r="S23" s="168" t="s">
        <v>27</v>
      </c>
      <c r="U23" s="166">
        <v>5</v>
      </c>
    </row>
    <row r="24" spans="1:21" ht="15.75">
      <c r="A24" s="83"/>
      <c r="B24" s="83"/>
      <c r="C24" s="83"/>
      <c r="D24" s="83"/>
      <c r="E24" s="83"/>
      <c r="F24" s="83"/>
      <c r="G24" s="83"/>
      <c r="H24" s="83"/>
      <c r="I24" s="258" t="s">
        <v>243</v>
      </c>
      <c r="J24" s="258"/>
      <c r="K24" s="258"/>
      <c r="L24" s="258"/>
      <c r="M24" s="258"/>
      <c r="N24" s="258"/>
      <c r="O24" s="258"/>
      <c r="R24" s="168" t="s">
        <v>22</v>
      </c>
      <c r="S24" s="168" t="s">
        <v>28</v>
      </c>
      <c r="U24" s="166">
        <v>6</v>
      </c>
    </row>
    <row r="25" spans="1:21" ht="12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R25" s="168" t="s">
        <v>20</v>
      </c>
      <c r="S25" s="168" t="s">
        <v>29</v>
      </c>
      <c r="U25" s="166">
        <v>7</v>
      </c>
    </row>
    <row r="26" spans="1:21" ht="18.75">
      <c r="A26" s="281" t="s">
        <v>244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R26" s="168" t="s">
        <v>21</v>
      </c>
      <c r="S26" s="168" t="s">
        <v>30</v>
      </c>
      <c r="U26" s="166">
        <v>8</v>
      </c>
    </row>
    <row r="27" spans="1:21" ht="9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R27" s="168" t="s">
        <v>22</v>
      </c>
      <c r="S27" s="168" t="s">
        <v>23</v>
      </c>
      <c r="U27" s="166">
        <v>9</v>
      </c>
    </row>
    <row r="28" spans="1:19" ht="15.75">
      <c r="A28" s="169" t="s">
        <v>86</v>
      </c>
      <c r="B28" s="246" t="s">
        <v>245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R28" s="168" t="s">
        <v>248</v>
      </c>
      <c r="S28" s="168" t="s">
        <v>252</v>
      </c>
    </row>
    <row r="29" spans="1:19" ht="11.25" customHeight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R29" s="168" t="s">
        <v>249</v>
      </c>
      <c r="S29" s="168" t="s">
        <v>253</v>
      </c>
    </row>
    <row r="30" spans="1:19" ht="22.5" customHeight="1">
      <c r="A30" s="83"/>
      <c r="B30" s="269" t="s">
        <v>10</v>
      </c>
      <c r="C30" s="270"/>
      <c r="D30" s="270"/>
      <c r="E30" s="271"/>
      <c r="F30" s="267"/>
      <c r="G30" s="268"/>
      <c r="H30" s="268"/>
      <c r="I30" s="268"/>
      <c r="J30" s="268"/>
      <c r="K30" s="268"/>
      <c r="L30" s="268"/>
      <c r="M30" s="268"/>
      <c r="N30" s="163"/>
      <c r="O30" s="164"/>
      <c r="R30" s="168" t="s">
        <v>250</v>
      </c>
      <c r="S30" s="168" t="s">
        <v>254</v>
      </c>
    </row>
    <row r="31" spans="1:19" ht="52.5" customHeight="1" thickBot="1">
      <c r="A31" s="83"/>
      <c r="B31" s="272" t="s">
        <v>11</v>
      </c>
      <c r="C31" s="273"/>
      <c r="D31" s="273"/>
      <c r="E31" s="274"/>
      <c r="F31" s="279"/>
      <c r="G31" s="279"/>
      <c r="H31" s="279"/>
      <c r="I31" s="279"/>
      <c r="J31" s="279"/>
      <c r="K31" s="279"/>
      <c r="L31" s="279"/>
      <c r="M31" s="279"/>
      <c r="N31" s="279"/>
      <c r="O31" s="280"/>
      <c r="R31" s="168" t="s">
        <v>251</v>
      </c>
      <c r="S31" s="168" t="s">
        <v>255</v>
      </c>
    </row>
    <row r="32" spans="1:19" ht="10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R32" s="168"/>
      <c r="S32" s="168"/>
    </row>
    <row r="33" spans="1:15" ht="15.75">
      <c r="A33" s="94" t="s">
        <v>87</v>
      </c>
      <c r="B33" s="246" t="s">
        <v>246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</row>
    <row r="34" spans="1:15" ht="9.75" customHeight="1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5.75">
      <c r="A35" s="83"/>
      <c r="B35" s="285" t="s">
        <v>12</v>
      </c>
      <c r="C35" s="286"/>
      <c r="D35" s="286"/>
      <c r="E35" s="287"/>
      <c r="F35" s="263"/>
      <c r="G35" s="263"/>
      <c r="H35" s="263"/>
      <c r="I35" s="263"/>
      <c r="J35" s="263"/>
      <c r="K35" s="264"/>
      <c r="L35" s="83"/>
      <c r="M35" s="83"/>
      <c r="N35" s="83"/>
      <c r="O35" s="83"/>
    </row>
    <row r="36" spans="1:15" ht="18.75" customHeight="1">
      <c r="A36" s="83"/>
      <c r="B36" s="277" t="s">
        <v>13</v>
      </c>
      <c r="C36" s="261"/>
      <c r="D36" s="261"/>
      <c r="E36" s="261"/>
      <c r="F36" s="261" t="s">
        <v>15</v>
      </c>
      <c r="G36" s="261"/>
      <c r="H36" s="261"/>
      <c r="I36" s="261" t="s">
        <v>14</v>
      </c>
      <c r="J36" s="261"/>
      <c r="K36" s="262"/>
      <c r="L36" s="83"/>
      <c r="M36" s="83"/>
      <c r="N36" s="83"/>
      <c r="O36" s="83"/>
    </row>
    <row r="37" spans="1:15" ht="16.5" thickBot="1">
      <c r="A37" s="83"/>
      <c r="B37" s="278"/>
      <c r="C37" s="259"/>
      <c r="D37" s="259"/>
      <c r="E37" s="259"/>
      <c r="F37" s="265" t="s">
        <v>4</v>
      </c>
      <c r="G37" s="265"/>
      <c r="H37" s="265"/>
      <c r="I37" s="265" t="s">
        <v>4</v>
      </c>
      <c r="J37" s="265"/>
      <c r="K37" s="266"/>
      <c r="L37" s="83"/>
      <c r="M37" s="83"/>
      <c r="N37" s="83"/>
      <c r="O37" s="83"/>
    </row>
    <row r="38" spans="1:15" ht="7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1:15" ht="15.75">
      <c r="A39" s="94" t="s">
        <v>88</v>
      </c>
      <c r="B39" s="246" t="s">
        <v>247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</row>
    <row r="40" spans="1:18" ht="9.75" customHeight="1" thickBo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R40" s="168"/>
    </row>
    <row r="41" spans="1:18" ht="20.25" customHeight="1">
      <c r="A41" s="83"/>
      <c r="B41" s="252" t="s">
        <v>256</v>
      </c>
      <c r="C41" s="253"/>
      <c r="D41" s="253"/>
      <c r="E41" s="253"/>
      <c r="F41" s="263"/>
      <c r="G41" s="263"/>
      <c r="H41" s="263"/>
      <c r="I41" s="263"/>
      <c r="J41" s="263"/>
      <c r="K41" s="263"/>
      <c r="L41" s="263"/>
      <c r="M41" s="263"/>
      <c r="N41" s="263"/>
      <c r="O41" s="264"/>
      <c r="R41" s="168"/>
    </row>
    <row r="42" spans="1:15" ht="21" customHeight="1">
      <c r="A42" s="83"/>
      <c r="B42" s="257" t="s">
        <v>31</v>
      </c>
      <c r="C42" s="258"/>
      <c r="D42" s="258"/>
      <c r="E42" s="258"/>
      <c r="F42" s="261"/>
      <c r="G42" s="261"/>
      <c r="H42" s="261"/>
      <c r="I42" s="261"/>
      <c r="J42" s="261"/>
      <c r="K42" s="261"/>
      <c r="L42" s="261"/>
      <c r="M42" s="261"/>
      <c r="N42" s="261"/>
      <c r="O42" s="262"/>
    </row>
    <row r="43" spans="1:15" ht="22.5" customHeight="1" thickBot="1">
      <c r="A43" s="83"/>
      <c r="B43" s="254" t="s">
        <v>257</v>
      </c>
      <c r="C43" s="255"/>
      <c r="D43" s="255"/>
      <c r="E43" s="256"/>
      <c r="F43" s="259"/>
      <c r="G43" s="259"/>
      <c r="H43" s="259"/>
      <c r="I43" s="259"/>
      <c r="J43" s="259"/>
      <c r="K43" s="259"/>
      <c r="L43" s="259"/>
      <c r="M43" s="259"/>
      <c r="N43" s="259"/>
      <c r="O43" s="260"/>
    </row>
    <row r="44" spans="1:15" ht="15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5.75">
      <c r="A45" s="169" t="s">
        <v>258</v>
      </c>
      <c r="B45" s="246" t="s">
        <v>259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</row>
    <row r="46" spans="1:15" ht="8.2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81" customHeight="1">
      <c r="A47" s="83"/>
      <c r="B47" s="247" t="s">
        <v>260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</row>
    <row r="48" spans="1:18" ht="6" customHeight="1">
      <c r="A48" s="83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R48" s="171" t="s">
        <v>4</v>
      </c>
    </row>
    <row r="49" spans="1:18" ht="15.75" customHeight="1">
      <c r="A49" s="83"/>
      <c r="B49" s="170"/>
      <c r="C49" s="248" t="s">
        <v>4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170"/>
      <c r="O49" s="170"/>
      <c r="R49" s="171" t="s">
        <v>34</v>
      </c>
    </row>
    <row r="50" spans="1:18" ht="20.25" customHeight="1">
      <c r="A50" s="83"/>
      <c r="B50" s="245" t="s">
        <v>262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R50" s="171" t="s">
        <v>33</v>
      </c>
    </row>
    <row r="51" spans="1:18" ht="15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R51" s="171" t="s">
        <v>32</v>
      </c>
    </row>
    <row r="52" spans="1:18" ht="15.75">
      <c r="A52" s="83"/>
      <c r="B52" s="246" t="s">
        <v>35</v>
      </c>
      <c r="C52" s="246"/>
      <c r="D52" s="246"/>
      <c r="E52" s="246"/>
      <c r="F52" s="246"/>
      <c r="G52" s="83"/>
      <c r="H52" s="83"/>
      <c r="I52" s="83"/>
      <c r="J52" s="83"/>
      <c r="K52" s="83"/>
      <c r="L52" s="83"/>
      <c r="M52" s="83"/>
      <c r="N52" s="83"/>
      <c r="O52" s="83"/>
      <c r="R52" s="171" t="s">
        <v>261</v>
      </c>
    </row>
    <row r="53" spans="1:15" ht="16.5" thickBo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15" ht="15.75">
      <c r="A54" s="83"/>
      <c r="B54" s="249" t="s">
        <v>263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1"/>
      <c r="M54" s="83"/>
      <c r="N54" s="83"/>
      <c r="O54" s="83"/>
    </row>
    <row r="55" spans="1:15" ht="15.75">
      <c r="A55" s="83"/>
      <c r="B55" s="241" t="s">
        <v>36</v>
      </c>
      <c r="C55" s="242"/>
      <c r="D55" s="242"/>
      <c r="E55" s="242"/>
      <c r="F55" s="234"/>
      <c r="G55" s="234"/>
      <c r="H55" s="234"/>
      <c r="I55" s="234"/>
      <c r="J55" s="234"/>
      <c r="K55" s="234"/>
      <c r="L55" s="235"/>
      <c r="M55" s="83"/>
      <c r="N55" s="83"/>
      <c r="O55" s="83"/>
    </row>
    <row r="56" spans="1:15" ht="15.75">
      <c r="A56" s="83"/>
      <c r="B56" s="241" t="s">
        <v>37</v>
      </c>
      <c r="C56" s="242"/>
      <c r="D56" s="242"/>
      <c r="E56" s="242"/>
      <c r="F56" s="234"/>
      <c r="G56" s="234"/>
      <c r="H56" s="234"/>
      <c r="I56" s="234"/>
      <c r="J56" s="234"/>
      <c r="K56" s="234"/>
      <c r="L56" s="235"/>
      <c r="M56" s="83"/>
      <c r="N56" s="83"/>
      <c r="O56" s="83"/>
    </row>
    <row r="57" spans="1:15" ht="15.75">
      <c r="A57" s="83"/>
      <c r="B57" s="241" t="s">
        <v>7</v>
      </c>
      <c r="C57" s="242"/>
      <c r="D57" s="242"/>
      <c r="E57" s="242"/>
      <c r="F57" s="234"/>
      <c r="G57" s="234"/>
      <c r="H57" s="234"/>
      <c r="I57" s="234"/>
      <c r="J57" s="234"/>
      <c r="K57" s="234"/>
      <c r="L57" s="235"/>
      <c r="M57" s="83"/>
      <c r="N57" s="83"/>
      <c r="O57" s="83"/>
    </row>
    <row r="58" spans="1:15" ht="15.75">
      <c r="A58" s="83"/>
      <c r="B58" s="241" t="s">
        <v>6</v>
      </c>
      <c r="C58" s="242"/>
      <c r="D58" s="242"/>
      <c r="E58" s="242"/>
      <c r="F58" s="234"/>
      <c r="G58" s="234"/>
      <c r="H58" s="234"/>
      <c r="I58" s="234"/>
      <c r="J58" s="234"/>
      <c r="K58" s="234"/>
      <c r="L58" s="235"/>
      <c r="M58" s="83"/>
      <c r="N58" s="83"/>
      <c r="O58" s="83"/>
    </row>
    <row r="59" spans="1:15" ht="15.75">
      <c r="A59" s="83"/>
      <c r="B59" s="231" t="s">
        <v>264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3"/>
      <c r="M59" s="83"/>
      <c r="N59" s="83"/>
      <c r="O59" s="83"/>
    </row>
    <row r="60" spans="1:15" ht="15.75">
      <c r="A60" s="83"/>
      <c r="B60" s="241" t="s">
        <v>36</v>
      </c>
      <c r="C60" s="242"/>
      <c r="D60" s="242"/>
      <c r="E60" s="242"/>
      <c r="F60" s="234"/>
      <c r="G60" s="234"/>
      <c r="H60" s="234"/>
      <c r="I60" s="234"/>
      <c r="J60" s="234"/>
      <c r="K60" s="234"/>
      <c r="L60" s="235"/>
      <c r="M60" s="83"/>
      <c r="N60" s="83"/>
      <c r="O60" s="83"/>
    </row>
    <row r="61" spans="1:15" ht="15.75">
      <c r="A61" s="83"/>
      <c r="B61" s="241" t="s">
        <v>37</v>
      </c>
      <c r="C61" s="242"/>
      <c r="D61" s="242"/>
      <c r="E61" s="242"/>
      <c r="F61" s="234"/>
      <c r="G61" s="234"/>
      <c r="H61" s="234"/>
      <c r="I61" s="234"/>
      <c r="J61" s="234"/>
      <c r="K61" s="234"/>
      <c r="L61" s="235"/>
      <c r="M61" s="83"/>
      <c r="N61" s="83"/>
      <c r="O61" s="83"/>
    </row>
    <row r="62" spans="1:15" ht="15.75">
      <c r="A62" s="83"/>
      <c r="B62" s="241" t="s">
        <v>7</v>
      </c>
      <c r="C62" s="242"/>
      <c r="D62" s="242"/>
      <c r="E62" s="242"/>
      <c r="F62" s="236"/>
      <c r="G62" s="237"/>
      <c r="H62" s="237"/>
      <c r="I62" s="237"/>
      <c r="J62" s="237"/>
      <c r="K62" s="237"/>
      <c r="L62" s="238"/>
      <c r="M62" s="83"/>
      <c r="N62" s="83"/>
      <c r="O62" s="83"/>
    </row>
    <row r="63" spans="1:15" ht="15.75">
      <c r="A63" s="83"/>
      <c r="B63" s="241" t="s">
        <v>6</v>
      </c>
      <c r="C63" s="242"/>
      <c r="D63" s="242"/>
      <c r="E63" s="242"/>
      <c r="F63" s="234"/>
      <c r="G63" s="234"/>
      <c r="H63" s="234"/>
      <c r="I63" s="234"/>
      <c r="J63" s="234"/>
      <c r="K63" s="234"/>
      <c r="L63" s="235"/>
      <c r="M63" s="83"/>
      <c r="N63" s="83"/>
      <c r="O63" s="83"/>
    </row>
    <row r="64" spans="1:15" ht="15.75">
      <c r="A64" s="83"/>
      <c r="B64" s="231" t="s">
        <v>265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3"/>
      <c r="M64" s="83"/>
      <c r="N64" s="83"/>
      <c r="O64" s="83"/>
    </row>
    <row r="65" spans="1:15" ht="15.75">
      <c r="A65" s="83"/>
      <c r="B65" s="241" t="s">
        <v>36</v>
      </c>
      <c r="C65" s="242"/>
      <c r="D65" s="242"/>
      <c r="E65" s="242"/>
      <c r="F65" s="234"/>
      <c r="G65" s="234"/>
      <c r="H65" s="234"/>
      <c r="I65" s="234"/>
      <c r="J65" s="234"/>
      <c r="K65" s="234"/>
      <c r="L65" s="235"/>
      <c r="M65" s="83"/>
      <c r="N65" s="83"/>
      <c r="O65" s="83"/>
    </row>
    <row r="66" spans="1:15" ht="15.75">
      <c r="A66" s="83"/>
      <c r="B66" s="241" t="s">
        <v>37</v>
      </c>
      <c r="C66" s="242"/>
      <c r="D66" s="242"/>
      <c r="E66" s="242"/>
      <c r="F66" s="234"/>
      <c r="G66" s="234"/>
      <c r="H66" s="234"/>
      <c r="I66" s="234"/>
      <c r="J66" s="234"/>
      <c r="K66" s="234"/>
      <c r="L66" s="235"/>
      <c r="M66" s="83"/>
      <c r="N66" s="83"/>
      <c r="O66" s="83"/>
    </row>
    <row r="67" spans="1:15" ht="15.75">
      <c r="A67" s="83"/>
      <c r="B67" s="241" t="s">
        <v>7</v>
      </c>
      <c r="C67" s="242"/>
      <c r="D67" s="242"/>
      <c r="E67" s="242"/>
      <c r="F67" s="234"/>
      <c r="G67" s="234"/>
      <c r="H67" s="234"/>
      <c r="I67" s="234"/>
      <c r="J67" s="234"/>
      <c r="K67" s="234"/>
      <c r="L67" s="235"/>
      <c r="M67" s="83"/>
      <c r="N67" s="83"/>
      <c r="O67" s="83"/>
    </row>
    <row r="68" spans="1:15" ht="15.75">
      <c r="A68" s="83"/>
      <c r="B68" s="241" t="s">
        <v>6</v>
      </c>
      <c r="C68" s="242"/>
      <c r="D68" s="242"/>
      <c r="E68" s="242"/>
      <c r="F68" s="234"/>
      <c r="G68" s="234"/>
      <c r="H68" s="234"/>
      <c r="I68" s="234"/>
      <c r="J68" s="234"/>
      <c r="K68" s="234"/>
      <c r="L68" s="235"/>
      <c r="M68" s="83"/>
      <c r="N68" s="83"/>
      <c r="O68" s="83"/>
    </row>
    <row r="69" spans="1:15" ht="15.75">
      <c r="A69" s="83"/>
      <c r="B69" s="231" t="s">
        <v>266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3"/>
      <c r="M69" s="83"/>
      <c r="N69" s="83"/>
      <c r="O69" s="83"/>
    </row>
    <row r="70" spans="1:15" ht="15.75">
      <c r="A70" s="83"/>
      <c r="B70" s="241" t="s">
        <v>36</v>
      </c>
      <c r="C70" s="242"/>
      <c r="D70" s="242"/>
      <c r="E70" s="242"/>
      <c r="F70" s="234"/>
      <c r="G70" s="234"/>
      <c r="H70" s="234"/>
      <c r="I70" s="234"/>
      <c r="J70" s="234"/>
      <c r="K70" s="234"/>
      <c r="L70" s="235"/>
      <c r="M70" s="83"/>
      <c r="N70" s="83"/>
      <c r="O70" s="83"/>
    </row>
    <row r="71" spans="1:15" ht="15.75">
      <c r="A71" s="83"/>
      <c r="B71" s="241" t="s">
        <v>37</v>
      </c>
      <c r="C71" s="242"/>
      <c r="D71" s="242"/>
      <c r="E71" s="242"/>
      <c r="F71" s="234"/>
      <c r="G71" s="234"/>
      <c r="H71" s="234"/>
      <c r="I71" s="234"/>
      <c r="J71" s="234"/>
      <c r="K71" s="234"/>
      <c r="L71" s="235"/>
      <c r="M71" s="83"/>
      <c r="N71" s="83"/>
      <c r="O71" s="83"/>
    </row>
    <row r="72" spans="1:15" ht="15.75">
      <c r="A72" s="83"/>
      <c r="B72" s="241" t="s">
        <v>7</v>
      </c>
      <c r="C72" s="242"/>
      <c r="D72" s="242"/>
      <c r="E72" s="242"/>
      <c r="F72" s="234"/>
      <c r="G72" s="234"/>
      <c r="H72" s="234"/>
      <c r="I72" s="234"/>
      <c r="J72" s="234"/>
      <c r="K72" s="234"/>
      <c r="L72" s="235"/>
      <c r="M72" s="83"/>
      <c r="N72" s="83"/>
      <c r="O72" s="83"/>
    </row>
    <row r="73" spans="1:15" ht="16.5" thickBot="1">
      <c r="A73" s="83"/>
      <c r="B73" s="239" t="s">
        <v>6</v>
      </c>
      <c r="C73" s="240"/>
      <c r="D73" s="240"/>
      <c r="E73" s="240"/>
      <c r="F73" s="243"/>
      <c r="G73" s="243"/>
      <c r="H73" s="243"/>
      <c r="I73" s="243"/>
      <c r="J73" s="243"/>
      <c r="K73" s="243"/>
      <c r="L73" s="244"/>
      <c r="M73" s="83"/>
      <c r="N73" s="83"/>
      <c r="O73" s="83"/>
    </row>
    <row r="74" spans="1:15" ht="15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1:15" ht="15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15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ht="15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ht="15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ht="15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</row>
    <row r="80" spans="1:15" ht="15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</row>
    <row r="81" spans="1:15" ht="15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</row>
    <row r="82" spans="1:15" ht="15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</row>
    <row r="83" spans="1:15" ht="15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</row>
    <row r="84" spans="1:15" ht="15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  <row r="85" spans="1:15" ht="15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</row>
    <row r="86" spans="1:15" ht="15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</row>
    <row r="87" spans="1:15" ht="15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1:15" ht="15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</row>
    <row r="89" spans="1:15" ht="15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ht="15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</row>
    <row r="91" spans="1:15" ht="15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</row>
    <row r="92" spans="1:15" ht="15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</row>
    <row r="93" spans="1:15" ht="15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:15" ht="15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</row>
    <row r="95" spans="1:15" ht="15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</row>
    <row r="96" spans="1:15" ht="15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</row>
    <row r="97" spans="1:15" ht="15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1:15" ht="15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15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</row>
    <row r="100" spans="1:15" ht="15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ht="15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</row>
    <row r="102" spans="1:15" ht="15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</row>
    <row r="103" spans="1:15" ht="15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</row>
    <row r="104" spans="1:15" ht="15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</row>
    <row r="105" spans="1:15" ht="15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</row>
    <row r="106" spans="1:15" ht="15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</row>
    <row r="107" spans="1:15" ht="15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1:15" ht="15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</row>
    <row r="109" spans="1:15" ht="15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</row>
    <row r="110" spans="1:15" ht="15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</row>
    <row r="111" spans="1:15" ht="15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</row>
  </sheetData>
  <sheetProtection formatCells="0" formatColumns="0" formatRows="0"/>
  <mergeCells count="86">
    <mergeCell ref="J1:L1"/>
    <mergeCell ref="M2:O2"/>
    <mergeCell ref="D9:G9"/>
    <mergeCell ref="D10:G10"/>
    <mergeCell ref="B35:E35"/>
    <mergeCell ref="F35:K35"/>
    <mergeCell ref="M1:O1"/>
    <mergeCell ref="D11:G11"/>
    <mergeCell ref="I13:O13"/>
    <mergeCell ref="I14:O14"/>
    <mergeCell ref="L15:O15"/>
    <mergeCell ref="I15:K15"/>
    <mergeCell ref="F31:O31"/>
    <mergeCell ref="A26:O26"/>
    <mergeCell ref="I18:K18"/>
    <mergeCell ref="I17:K17"/>
    <mergeCell ref="I16:K16"/>
    <mergeCell ref="L18:O18"/>
    <mergeCell ref="L17:O17"/>
    <mergeCell ref="L16:O16"/>
    <mergeCell ref="B39:O39"/>
    <mergeCell ref="B30:E30"/>
    <mergeCell ref="B31:E31"/>
    <mergeCell ref="I20:O20"/>
    <mergeCell ref="I21:O21"/>
    <mergeCell ref="I22:O22"/>
    <mergeCell ref="I23:O23"/>
    <mergeCell ref="I24:O24"/>
    <mergeCell ref="B36:E37"/>
    <mergeCell ref="F36:H36"/>
    <mergeCell ref="I37:K37"/>
    <mergeCell ref="I36:K36"/>
    <mergeCell ref="F37:H37"/>
    <mergeCell ref="B28:O28"/>
    <mergeCell ref="B33:O33"/>
    <mergeCell ref="F30:M30"/>
    <mergeCell ref="B45:O45"/>
    <mergeCell ref="B47:O47"/>
    <mergeCell ref="C49:M49"/>
    <mergeCell ref="B54:L54"/>
    <mergeCell ref="B41:E41"/>
    <mergeCell ref="B43:E43"/>
    <mergeCell ref="B42:E42"/>
    <mergeCell ref="F43:O43"/>
    <mergeCell ref="F42:O42"/>
    <mergeCell ref="F41:O41"/>
    <mergeCell ref="B50:O50"/>
    <mergeCell ref="B52:F52"/>
    <mergeCell ref="B55:E55"/>
    <mergeCell ref="B58:E58"/>
    <mergeCell ref="B57:E57"/>
    <mergeCell ref="B56:E56"/>
    <mergeCell ref="F55:L55"/>
    <mergeCell ref="F58:L58"/>
    <mergeCell ref="F57:L57"/>
    <mergeCell ref="F56:L56"/>
    <mergeCell ref="F70:L70"/>
    <mergeCell ref="F65:L65"/>
    <mergeCell ref="B63:E63"/>
    <mergeCell ref="B62:E62"/>
    <mergeCell ref="B61:E61"/>
    <mergeCell ref="B60:E60"/>
    <mergeCell ref="B68:E68"/>
    <mergeCell ref="B67:E67"/>
    <mergeCell ref="B66:E66"/>
    <mergeCell ref="B65:E65"/>
    <mergeCell ref="F68:L68"/>
    <mergeCell ref="F67:L67"/>
    <mergeCell ref="F66:L66"/>
    <mergeCell ref="B73:E73"/>
    <mergeCell ref="B72:E72"/>
    <mergeCell ref="B71:E71"/>
    <mergeCell ref="B70:E70"/>
    <mergeCell ref="F73:L73"/>
    <mergeCell ref="F72:L72"/>
    <mergeCell ref="F71:L71"/>
    <mergeCell ref="A3:D8"/>
    <mergeCell ref="E3:J8"/>
    <mergeCell ref="K3:O8"/>
    <mergeCell ref="B59:L59"/>
    <mergeCell ref="B69:L69"/>
    <mergeCell ref="B64:L64"/>
    <mergeCell ref="F61:L61"/>
    <mergeCell ref="F60:L60"/>
    <mergeCell ref="F63:L63"/>
    <mergeCell ref="F62:L62"/>
  </mergeCells>
  <dataValidations count="5">
    <dataValidation type="list" allowBlank="1" showInputMessage="1" showErrorMessage="1" sqref="D10:G10">
      <formula1>$R$5:$R$7</formula1>
    </dataValidation>
    <dataValidation type="list" allowBlank="1" showInputMessage="1" showErrorMessage="1" sqref="F35:K35">
      <formula1>$U$18:$U$27</formula1>
    </dataValidation>
    <dataValidation type="list" allowBlank="1" showInputMessage="1" showErrorMessage="1" sqref="C49">
      <formula1>$R$48:$R$52</formula1>
    </dataValidation>
    <dataValidation type="list" allowBlank="1" showInputMessage="1" showErrorMessage="1" sqref="F37:H37">
      <formula1>$R$19:$R$32</formula1>
    </dataValidation>
    <dataValidation type="list" allowBlank="1" showInputMessage="1" showErrorMessage="1" sqref="I37:K37">
      <formula1>$S$19:$S$32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1"/>
  <sheetViews>
    <sheetView view="pageBreakPreview" zoomScaleSheetLayoutView="100" zoomScalePageLayoutView="0" workbookViewId="0" topLeftCell="A64">
      <selection activeCell="F71" sqref="F71:P74"/>
    </sheetView>
  </sheetViews>
  <sheetFormatPr defaultColWidth="9.140625" defaultRowHeight="12.75"/>
  <cols>
    <col min="1" max="1" width="19.140625" style="83" customWidth="1"/>
    <col min="2" max="12" width="3.7109375" style="83" customWidth="1"/>
    <col min="13" max="13" width="4.8515625" style="83" customWidth="1"/>
    <col min="14" max="14" width="5.00390625" style="83" customWidth="1"/>
    <col min="15" max="25" width="3.7109375" style="83" customWidth="1"/>
    <col min="26" max="26" width="17.140625" style="83" customWidth="1"/>
    <col min="27" max="27" width="14.28125" style="83" customWidth="1"/>
    <col min="28" max="28" width="15.00390625" style="83" customWidth="1"/>
    <col min="29" max="30" width="9.140625" style="83" customWidth="1"/>
    <col min="31" max="31" width="13.57421875" style="83" customWidth="1"/>
    <col min="32" max="32" width="10.28125" style="83" customWidth="1"/>
    <col min="33" max="35" width="9.140625" style="83" customWidth="1"/>
    <col min="36" max="16384" width="9.140625" style="83" customWidth="1"/>
  </cols>
  <sheetData>
    <row r="1" spans="1:28" s="85" customFormat="1" ht="19.5" customHeight="1" thickBot="1">
      <c r="A1" s="365" t="s">
        <v>38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7"/>
      <c r="AB1" s="88"/>
    </row>
    <row r="2" spans="29:35" ht="15.75">
      <c r="AC2" s="130"/>
      <c r="AD2" s="130"/>
      <c r="AE2" s="130"/>
      <c r="AF2" s="130"/>
      <c r="AG2" s="130"/>
      <c r="AH2" s="130"/>
      <c r="AI2" s="130"/>
    </row>
    <row r="3" spans="1:35" s="85" customFormat="1" ht="18.75">
      <c r="A3" s="84" t="s">
        <v>39</v>
      </c>
      <c r="AC3" s="131"/>
      <c r="AD3" s="131"/>
      <c r="AE3" s="131"/>
      <c r="AF3" s="131"/>
      <c r="AG3" s="131"/>
      <c r="AH3" s="131"/>
      <c r="AI3" s="131"/>
    </row>
    <row r="4" spans="29:35" ht="16.5" thickBot="1">
      <c r="AC4" s="130"/>
      <c r="AD4" s="130"/>
      <c r="AE4" s="130"/>
      <c r="AF4" s="130"/>
      <c r="AG4" s="130"/>
      <c r="AH4" s="130"/>
      <c r="AI4" s="130"/>
    </row>
    <row r="5" spans="1:35" ht="18.75" customHeight="1">
      <c r="A5" s="343" t="s">
        <v>40</v>
      </c>
      <c r="B5" s="326" t="s">
        <v>4</v>
      </c>
      <c r="C5" s="326"/>
      <c r="D5" s="326"/>
      <c r="E5" s="326" t="s">
        <v>4</v>
      </c>
      <c r="F5" s="326"/>
      <c r="G5" s="326"/>
      <c r="H5" s="326" t="s">
        <v>4</v>
      </c>
      <c r="I5" s="326"/>
      <c r="J5" s="326"/>
      <c r="K5" s="326" t="s">
        <v>4</v>
      </c>
      <c r="L5" s="326"/>
      <c r="M5" s="326"/>
      <c r="N5" s="326" t="s">
        <v>4</v>
      </c>
      <c r="O5" s="326"/>
      <c r="P5" s="326"/>
      <c r="Q5" s="326" t="s">
        <v>4</v>
      </c>
      <c r="R5" s="326"/>
      <c r="S5" s="326"/>
      <c r="T5" s="326" t="s">
        <v>4</v>
      </c>
      <c r="U5" s="326"/>
      <c r="V5" s="326"/>
      <c r="W5" s="326" t="s">
        <v>4</v>
      </c>
      <c r="X5" s="326"/>
      <c r="Y5" s="326"/>
      <c r="Z5" s="360" t="s">
        <v>61</v>
      </c>
      <c r="AA5" s="362" t="s">
        <v>59</v>
      </c>
      <c r="AB5" s="89"/>
      <c r="AC5" s="130"/>
      <c r="AD5" s="130"/>
      <c r="AG5" s="130"/>
      <c r="AH5" s="130"/>
      <c r="AI5" s="130"/>
    </row>
    <row r="6" spans="1:35" ht="30.75" customHeight="1">
      <c r="A6" s="368"/>
      <c r="B6" s="289" t="s">
        <v>4</v>
      </c>
      <c r="C6" s="289"/>
      <c r="D6" s="289"/>
      <c r="E6" s="289" t="s">
        <v>4</v>
      </c>
      <c r="F6" s="289"/>
      <c r="G6" s="289"/>
      <c r="H6" s="289" t="s">
        <v>4</v>
      </c>
      <c r="I6" s="289"/>
      <c r="J6" s="289"/>
      <c r="K6" s="289" t="s">
        <v>4</v>
      </c>
      <c r="L6" s="289"/>
      <c r="M6" s="289"/>
      <c r="N6" s="289" t="s">
        <v>4</v>
      </c>
      <c r="O6" s="289"/>
      <c r="P6" s="289"/>
      <c r="Q6" s="289" t="s">
        <v>4</v>
      </c>
      <c r="R6" s="289"/>
      <c r="S6" s="289"/>
      <c r="T6" s="289" t="s">
        <v>4</v>
      </c>
      <c r="U6" s="289"/>
      <c r="V6" s="289"/>
      <c r="W6" s="289" t="s">
        <v>4</v>
      </c>
      <c r="X6" s="289"/>
      <c r="Y6" s="289"/>
      <c r="Z6" s="361"/>
      <c r="AA6" s="363"/>
      <c r="AB6" s="90"/>
      <c r="AC6" s="130"/>
      <c r="AD6" s="130"/>
      <c r="AG6" s="130"/>
      <c r="AH6" s="130"/>
      <c r="AI6" s="130"/>
    </row>
    <row r="7" spans="1:35" ht="32.25" customHeight="1">
      <c r="A7" s="344"/>
      <c r="B7" s="74" t="s">
        <v>46</v>
      </c>
      <c r="C7" s="74" t="s">
        <v>47</v>
      </c>
      <c r="D7" s="74" t="s">
        <v>48</v>
      </c>
      <c r="E7" s="74" t="s">
        <v>46</v>
      </c>
      <c r="F7" s="74" t="s">
        <v>47</v>
      </c>
      <c r="G7" s="74" t="s">
        <v>48</v>
      </c>
      <c r="H7" s="74" t="s">
        <v>46</v>
      </c>
      <c r="I7" s="74" t="s">
        <v>47</v>
      </c>
      <c r="J7" s="74" t="s">
        <v>48</v>
      </c>
      <c r="K7" s="74" t="s">
        <v>46</v>
      </c>
      <c r="L7" s="74" t="s">
        <v>47</v>
      </c>
      <c r="M7" s="74" t="s">
        <v>48</v>
      </c>
      <c r="N7" s="74" t="s">
        <v>46</v>
      </c>
      <c r="O7" s="74" t="s">
        <v>47</v>
      </c>
      <c r="P7" s="74" t="s">
        <v>48</v>
      </c>
      <c r="Q7" s="74" t="s">
        <v>46</v>
      </c>
      <c r="R7" s="74" t="s">
        <v>47</v>
      </c>
      <c r="S7" s="74" t="s">
        <v>48</v>
      </c>
      <c r="T7" s="74" t="s">
        <v>46</v>
      </c>
      <c r="U7" s="74" t="s">
        <v>47</v>
      </c>
      <c r="V7" s="74" t="s">
        <v>48</v>
      </c>
      <c r="W7" s="74" t="s">
        <v>46</v>
      </c>
      <c r="X7" s="74" t="s">
        <v>47</v>
      </c>
      <c r="Y7" s="74" t="s">
        <v>48</v>
      </c>
      <c r="Z7" s="361"/>
      <c r="AA7" s="364"/>
      <c r="AB7" s="90"/>
      <c r="AC7" s="130"/>
      <c r="AD7" s="130"/>
      <c r="AG7" s="130"/>
      <c r="AH7" s="130"/>
      <c r="AI7" s="130"/>
    </row>
    <row r="8" spans="1:35" s="94" customFormat="1" ht="15.75">
      <c r="A8" s="91" t="s">
        <v>41</v>
      </c>
      <c r="B8" s="359" t="s">
        <v>50</v>
      </c>
      <c r="C8" s="359"/>
      <c r="D8" s="359"/>
      <c r="E8" s="359" t="s">
        <v>51</v>
      </c>
      <c r="F8" s="359"/>
      <c r="G8" s="359"/>
      <c r="H8" s="359" t="s">
        <v>52</v>
      </c>
      <c r="I8" s="359"/>
      <c r="J8" s="359"/>
      <c r="K8" s="359" t="s">
        <v>53</v>
      </c>
      <c r="L8" s="359"/>
      <c r="M8" s="359"/>
      <c r="N8" s="359" t="s">
        <v>54</v>
      </c>
      <c r="O8" s="359"/>
      <c r="P8" s="359"/>
      <c r="Q8" s="359" t="s">
        <v>55</v>
      </c>
      <c r="R8" s="359"/>
      <c r="S8" s="359"/>
      <c r="T8" s="359" t="s">
        <v>56</v>
      </c>
      <c r="U8" s="359"/>
      <c r="V8" s="359"/>
      <c r="W8" s="359" t="s">
        <v>57</v>
      </c>
      <c r="X8" s="359"/>
      <c r="Y8" s="359"/>
      <c r="Z8" s="155" t="s">
        <v>58</v>
      </c>
      <c r="AA8" s="92" t="s">
        <v>60</v>
      </c>
      <c r="AB8" s="93"/>
      <c r="AC8" s="132"/>
      <c r="AD8" s="132"/>
      <c r="AG8" s="132"/>
      <c r="AH8" s="132"/>
      <c r="AI8" s="132"/>
    </row>
    <row r="9" spans="1:35" ht="15.75">
      <c r="A9" s="9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74"/>
      <c r="AA9" s="96"/>
      <c r="AB9" s="97"/>
      <c r="AC9" s="130"/>
      <c r="AD9" s="130"/>
      <c r="AF9" s="130"/>
      <c r="AG9" s="130"/>
      <c r="AH9" s="130"/>
      <c r="AI9" s="130"/>
    </row>
    <row r="10" spans="1:35" ht="15.75">
      <c r="A10" s="9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74"/>
      <c r="AA10" s="96"/>
      <c r="AB10" s="97"/>
      <c r="AC10" s="130"/>
      <c r="AD10" s="130"/>
      <c r="AE10" s="130"/>
      <c r="AF10" s="130"/>
      <c r="AG10" s="130"/>
      <c r="AH10" s="130"/>
      <c r="AI10" s="130"/>
    </row>
    <row r="11" spans="1:35" ht="15.75">
      <c r="A11" s="9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74"/>
      <c r="AA11" s="96"/>
      <c r="AB11" s="97"/>
      <c r="AC11" s="130"/>
      <c r="AD11" s="130"/>
      <c r="AE11" s="130"/>
      <c r="AF11" s="130"/>
      <c r="AG11" s="130"/>
      <c r="AH11" s="130"/>
      <c r="AI11" s="130"/>
    </row>
    <row r="12" spans="1:35" ht="15.75">
      <c r="A12" s="9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74"/>
      <c r="AA12" s="96"/>
      <c r="AB12" s="97"/>
      <c r="AC12" s="130"/>
      <c r="AD12" s="130"/>
      <c r="AE12" s="130"/>
      <c r="AF12" s="130"/>
      <c r="AG12" s="130"/>
      <c r="AH12" s="130"/>
      <c r="AI12" s="130"/>
    </row>
    <row r="13" spans="1:35" ht="15.75">
      <c r="A13" s="9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74"/>
      <c r="AA13" s="96"/>
      <c r="AB13" s="97"/>
      <c r="AC13" s="130"/>
      <c r="AD13" s="130"/>
      <c r="AE13" s="130"/>
      <c r="AF13" s="130"/>
      <c r="AG13" s="130"/>
      <c r="AH13" s="130"/>
      <c r="AI13" s="130"/>
    </row>
    <row r="14" spans="1:35" ht="15.75">
      <c r="A14" s="9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74"/>
      <c r="AA14" s="96"/>
      <c r="AB14" s="97"/>
      <c r="AC14" s="130"/>
      <c r="AD14" s="130"/>
      <c r="AE14" s="130"/>
      <c r="AF14" s="130"/>
      <c r="AG14" s="130"/>
      <c r="AH14" s="130"/>
      <c r="AI14" s="130"/>
    </row>
    <row r="15" spans="1:35" ht="15.75">
      <c r="A15" s="9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74"/>
      <c r="AA15" s="96"/>
      <c r="AB15" s="97"/>
      <c r="AC15" s="130"/>
      <c r="AD15" s="130"/>
      <c r="AE15" s="130"/>
      <c r="AF15" s="130"/>
      <c r="AG15" s="130"/>
      <c r="AH15" s="130"/>
      <c r="AI15" s="130"/>
    </row>
    <row r="16" spans="1:35" ht="15.75">
      <c r="A16" s="9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74"/>
      <c r="AA16" s="96"/>
      <c r="AB16" s="97"/>
      <c r="AC16" s="130"/>
      <c r="AD16" s="130"/>
      <c r="AE16" s="130"/>
      <c r="AF16" s="130"/>
      <c r="AG16" s="130"/>
      <c r="AH16" s="130"/>
      <c r="AI16" s="130"/>
    </row>
    <row r="17" spans="1:35" ht="15.75">
      <c r="A17" s="95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74"/>
      <c r="AA17" s="96"/>
      <c r="AB17" s="97"/>
      <c r="AC17" s="130"/>
      <c r="AD17" s="130"/>
      <c r="AE17" s="130"/>
      <c r="AF17" s="130"/>
      <c r="AG17" s="130"/>
      <c r="AH17" s="130"/>
      <c r="AI17" s="130"/>
    </row>
    <row r="18" spans="1:35" ht="16.5" thickBo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00"/>
      <c r="AA18" s="101"/>
      <c r="AB18" s="97"/>
      <c r="AC18" s="130"/>
      <c r="AD18" s="130"/>
      <c r="AE18" s="130"/>
      <c r="AF18" s="130"/>
      <c r="AG18" s="130"/>
      <c r="AH18" s="130"/>
      <c r="AI18" s="130"/>
    </row>
    <row r="19" spans="29:35" ht="15.75">
      <c r="AC19" s="130"/>
      <c r="AD19" s="130"/>
      <c r="AE19" s="130"/>
      <c r="AF19" s="130"/>
      <c r="AG19" s="130"/>
      <c r="AH19" s="130"/>
      <c r="AI19" s="130"/>
    </row>
    <row r="20" spans="1:35" s="85" customFormat="1" ht="18.75">
      <c r="A20" s="84" t="s">
        <v>115</v>
      </c>
      <c r="Z20" s="157"/>
      <c r="AA20" s="157"/>
      <c r="AC20" s="131"/>
      <c r="AD20" s="131"/>
      <c r="AE20" s="131"/>
      <c r="AF20" s="131"/>
      <c r="AG20" s="131"/>
      <c r="AH20" s="131"/>
      <c r="AI20" s="131"/>
    </row>
    <row r="21" spans="29:35" ht="10.5" customHeight="1" thickBot="1">
      <c r="AC21" s="130"/>
      <c r="AD21" s="130"/>
      <c r="AE21" s="130"/>
      <c r="AF21" s="130"/>
      <c r="AG21" s="130"/>
      <c r="AH21" s="130"/>
      <c r="AI21" s="130"/>
    </row>
    <row r="22" spans="1:35" ht="27" customHeight="1">
      <c r="A22" s="343" t="s">
        <v>62</v>
      </c>
      <c r="B22" s="346" t="s">
        <v>63</v>
      </c>
      <c r="C22" s="299"/>
      <c r="D22" s="347"/>
      <c r="E22" s="346" t="s">
        <v>64</v>
      </c>
      <c r="F22" s="299"/>
      <c r="G22" s="347"/>
      <c r="H22" s="346" t="s">
        <v>65</v>
      </c>
      <c r="I22" s="299"/>
      <c r="J22" s="347"/>
      <c r="K22" s="346" t="s">
        <v>66</v>
      </c>
      <c r="L22" s="299"/>
      <c r="M22" s="347"/>
      <c r="N22" s="346" t="s">
        <v>67</v>
      </c>
      <c r="O22" s="299"/>
      <c r="P22" s="347"/>
      <c r="Q22" s="346" t="s">
        <v>68</v>
      </c>
      <c r="R22" s="299"/>
      <c r="S22" s="347"/>
      <c r="T22" s="346" t="s">
        <v>69</v>
      </c>
      <c r="U22" s="299"/>
      <c r="V22" s="347"/>
      <c r="W22" s="346" t="s">
        <v>85</v>
      </c>
      <c r="X22" s="299"/>
      <c r="Y22" s="347"/>
      <c r="Z22" s="263" t="s">
        <v>114</v>
      </c>
      <c r="AA22" s="264"/>
      <c r="AB22" s="60"/>
      <c r="AC22" s="130"/>
      <c r="AH22" s="130"/>
      <c r="AI22" s="130"/>
    </row>
    <row r="23" spans="1:35" ht="60.75" customHeight="1">
      <c r="A23" s="344"/>
      <c r="B23" s="356"/>
      <c r="C23" s="357"/>
      <c r="D23" s="358"/>
      <c r="E23" s="348"/>
      <c r="F23" s="302"/>
      <c r="G23" s="349"/>
      <c r="H23" s="348"/>
      <c r="I23" s="302"/>
      <c r="J23" s="349"/>
      <c r="K23" s="348"/>
      <c r="L23" s="302"/>
      <c r="M23" s="349"/>
      <c r="N23" s="348"/>
      <c r="O23" s="302"/>
      <c r="P23" s="349"/>
      <c r="Q23" s="348"/>
      <c r="R23" s="302"/>
      <c r="S23" s="349"/>
      <c r="T23" s="348"/>
      <c r="U23" s="302"/>
      <c r="V23" s="349"/>
      <c r="W23" s="348"/>
      <c r="X23" s="302"/>
      <c r="Y23" s="349"/>
      <c r="Z23" s="57" t="s">
        <v>112</v>
      </c>
      <c r="AA23" s="86" t="s">
        <v>113</v>
      </c>
      <c r="AB23" s="73"/>
      <c r="AC23" s="130"/>
      <c r="AH23" s="130"/>
      <c r="AI23" s="130"/>
    </row>
    <row r="24" spans="1:35" s="94" customFormat="1" ht="15.75">
      <c r="A24" s="102" t="s">
        <v>41</v>
      </c>
      <c r="B24" s="320" t="s">
        <v>50</v>
      </c>
      <c r="C24" s="320"/>
      <c r="D24" s="320"/>
      <c r="E24" s="320" t="s">
        <v>51</v>
      </c>
      <c r="F24" s="320"/>
      <c r="G24" s="320"/>
      <c r="H24" s="320" t="s">
        <v>52</v>
      </c>
      <c r="I24" s="320"/>
      <c r="J24" s="320"/>
      <c r="K24" s="320" t="s">
        <v>53</v>
      </c>
      <c r="L24" s="320"/>
      <c r="M24" s="320"/>
      <c r="N24" s="320" t="s">
        <v>54</v>
      </c>
      <c r="O24" s="320"/>
      <c r="P24" s="320"/>
      <c r="Q24" s="320" t="s">
        <v>55</v>
      </c>
      <c r="R24" s="320"/>
      <c r="S24" s="320"/>
      <c r="T24" s="320" t="s">
        <v>56</v>
      </c>
      <c r="U24" s="320"/>
      <c r="V24" s="320"/>
      <c r="W24" s="320" t="s">
        <v>57</v>
      </c>
      <c r="X24" s="320"/>
      <c r="Y24" s="320"/>
      <c r="Z24" s="103" t="s">
        <v>58</v>
      </c>
      <c r="AA24" s="104" t="s">
        <v>60</v>
      </c>
      <c r="AB24" s="105"/>
      <c r="AC24" s="132"/>
      <c r="AH24" s="132"/>
      <c r="AI24" s="132"/>
    </row>
    <row r="25" spans="1:35" s="106" customFormat="1" ht="21" customHeight="1">
      <c r="A25" s="95"/>
      <c r="B25" s="289" t="s">
        <v>86</v>
      </c>
      <c r="C25" s="289"/>
      <c r="D25" s="290"/>
      <c r="E25" s="290" t="s">
        <v>4</v>
      </c>
      <c r="F25" s="291"/>
      <c r="G25" s="292"/>
      <c r="H25" s="289"/>
      <c r="I25" s="289"/>
      <c r="J25" s="289"/>
      <c r="K25" s="289" t="s">
        <v>4</v>
      </c>
      <c r="L25" s="289"/>
      <c r="M25" s="289"/>
      <c r="N25" s="289" t="s">
        <v>4</v>
      </c>
      <c r="O25" s="289"/>
      <c r="P25" s="289"/>
      <c r="Q25" s="289"/>
      <c r="R25" s="289"/>
      <c r="S25" s="289"/>
      <c r="T25" s="289" t="s">
        <v>4</v>
      </c>
      <c r="U25" s="289"/>
      <c r="V25" s="289"/>
      <c r="W25" s="289" t="s">
        <v>4</v>
      </c>
      <c r="X25" s="289"/>
      <c r="Y25" s="289"/>
      <c r="Z25" s="107"/>
      <c r="AA25" s="108"/>
      <c r="AB25" s="109"/>
      <c r="AC25" s="134"/>
      <c r="AH25" s="134"/>
      <c r="AI25" s="134"/>
    </row>
    <row r="26" spans="1:35" s="106" customFormat="1" ht="21" customHeight="1">
      <c r="A26" s="95"/>
      <c r="B26" s="289" t="s">
        <v>4</v>
      </c>
      <c r="C26" s="289"/>
      <c r="D26" s="290"/>
      <c r="E26" s="290" t="s">
        <v>4</v>
      </c>
      <c r="F26" s="291"/>
      <c r="G26" s="292"/>
      <c r="H26" s="289"/>
      <c r="I26" s="289"/>
      <c r="J26" s="289"/>
      <c r="K26" s="289" t="s">
        <v>4</v>
      </c>
      <c r="L26" s="289"/>
      <c r="M26" s="289"/>
      <c r="N26" s="289" t="s">
        <v>4</v>
      </c>
      <c r="O26" s="289"/>
      <c r="P26" s="289"/>
      <c r="Q26" s="289"/>
      <c r="R26" s="289"/>
      <c r="S26" s="289"/>
      <c r="T26" s="289" t="s">
        <v>4</v>
      </c>
      <c r="U26" s="289"/>
      <c r="V26" s="289"/>
      <c r="W26" s="289" t="s">
        <v>4</v>
      </c>
      <c r="X26" s="289"/>
      <c r="Y26" s="289"/>
      <c r="Z26" s="107"/>
      <c r="AA26" s="108"/>
      <c r="AB26" s="109"/>
      <c r="AC26" s="134"/>
      <c r="AH26" s="134"/>
      <c r="AI26" s="134"/>
    </row>
    <row r="27" spans="1:35" s="106" customFormat="1" ht="21" customHeight="1">
      <c r="A27" s="95"/>
      <c r="B27" s="289" t="s">
        <v>4</v>
      </c>
      <c r="C27" s="289"/>
      <c r="D27" s="290"/>
      <c r="E27" s="290" t="s">
        <v>4</v>
      </c>
      <c r="F27" s="291"/>
      <c r="G27" s="292"/>
      <c r="H27" s="289"/>
      <c r="I27" s="289"/>
      <c r="J27" s="289"/>
      <c r="K27" s="289" t="s">
        <v>4</v>
      </c>
      <c r="L27" s="289"/>
      <c r="M27" s="289"/>
      <c r="N27" s="289" t="s">
        <v>4</v>
      </c>
      <c r="O27" s="289"/>
      <c r="P27" s="289"/>
      <c r="Q27" s="289"/>
      <c r="R27" s="289"/>
      <c r="S27" s="289"/>
      <c r="T27" s="289" t="s">
        <v>4</v>
      </c>
      <c r="U27" s="289"/>
      <c r="V27" s="289"/>
      <c r="W27" s="289" t="s">
        <v>4</v>
      </c>
      <c r="X27" s="289"/>
      <c r="Y27" s="289"/>
      <c r="Z27" s="107"/>
      <c r="AA27" s="108"/>
      <c r="AB27" s="109"/>
      <c r="AC27" s="134"/>
      <c r="AH27" s="134"/>
      <c r="AI27" s="134"/>
    </row>
    <row r="28" spans="1:35" s="106" customFormat="1" ht="21" customHeight="1">
      <c r="A28" s="95"/>
      <c r="B28" s="289" t="s">
        <v>4</v>
      </c>
      <c r="C28" s="289"/>
      <c r="D28" s="290"/>
      <c r="E28" s="290" t="s">
        <v>4</v>
      </c>
      <c r="F28" s="291"/>
      <c r="G28" s="292"/>
      <c r="H28" s="289"/>
      <c r="I28" s="289"/>
      <c r="J28" s="289"/>
      <c r="K28" s="289" t="s">
        <v>4</v>
      </c>
      <c r="L28" s="289"/>
      <c r="M28" s="289"/>
      <c r="N28" s="289" t="s">
        <v>4</v>
      </c>
      <c r="O28" s="289"/>
      <c r="P28" s="289"/>
      <c r="Q28" s="289"/>
      <c r="R28" s="289"/>
      <c r="S28" s="289"/>
      <c r="T28" s="289" t="s">
        <v>4</v>
      </c>
      <c r="U28" s="289"/>
      <c r="V28" s="289"/>
      <c r="W28" s="289" t="s">
        <v>4</v>
      </c>
      <c r="X28" s="289"/>
      <c r="Y28" s="289"/>
      <c r="Z28" s="107"/>
      <c r="AA28" s="108"/>
      <c r="AB28" s="109"/>
      <c r="AC28" s="134"/>
      <c r="AH28" s="134"/>
      <c r="AI28" s="134"/>
    </row>
    <row r="29" spans="1:35" s="106" customFormat="1" ht="21" customHeight="1">
      <c r="A29" s="95"/>
      <c r="B29" s="289" t="s">
        <v>4</v>
      </c>
      <c r="C29" s="289"/>
      <c r="D29" s="290"/>
      <c r="E29" s="290" t="s">
        <v>4</v>
      </c>
      <c r="F29" s="291"/>
      <c r="G29" s="292"/>
      <c r="H29" s="289"/>
      <c r="I29" s="289"/>
      <c r="J29" s="289"/>
      <c r="K29" s="289" t="s">
        <v>4</v>
      </c>
      <c r="L29" s="289"/>
      <c r="M29" s="289"/>
      <c r="N29" s="289" t="s">
        <v>4</v>
      </c>
      <c r="O29" s="289"/>
      <c r="P29" s="289"/>
      <c r="Q29" s="289"/>
      <c r="R29" s="289"/>
      <c r="S29" s="289"/>
      <c r="T29" s="289" t="s">
        <v>4</v>
      </c>
      <c r="U29" s="289"/>
      <c r="V29" s="289"/>
      <c r="W29" s="289" t="s">
        <v>4</v>
      </c>
      <c r="X29" s="289"/>
      <c r="Y29" s="289"/>
      <c r="Z29" s="107"/>
      <c r="AA29" s="108"/>
      <c r="AB29" s="109"/>
      <c r="AC29" s="134"/>
      <c r="AH29" s="134"/>
      <c r="AI29" s="134"/>
    </row>
    <row r="30" spans="1:35" s="106" customFormat="1" ht="21" customHeight="1">
      <c r="A30" s="95"/>
      <c r="B30" s="289" t="s">
        <v>4</v>
      </c>
      <c r="C30" s="289"/>
      <c r="D30" s="290"/>
      <c r="E30" s="290" t="s">
        <v>4</v>
      </c>
      <c r="F30" s="291"/>
      <c r="G30" s="292"/>
      <c r="H30" s="289"/>
      <c r="I30" s="289"/>
      <c r="J30" s="289"/>
      <c r="K30" s="289" t="s">
        <v>4</v>
      </c>
      <c r="L30" s="289"/>
      <c r="M30" s="289"/>
      <c r="N30" s="289" t="s">
        <v>4</v>
      </c>
      <c r="O30" s="289"/>
      <c r="P30" s="289"/>
      <c r="Q30" s="289"/>
      <c r="R30" s="289"/>
      <c r="S30" s="289"/>
      <c r="T30" s="289" t="s">
        <v>4</v>
      </c>
      <c r="U30" s="289"/>
      <c r="V30" s="289"/>
      <c r="W30" s="289" t="s">
        <v>4</v>
      </c>
      <c r="X30" s="289"/>
      <c r="Y30" s="289"/>
      <c r="Z30" s="107"/>
      <c r="AA30" s="108"/>
      <c r="AB30" s="109"/>
      <c r="AC30" s="134"/>
      <c r="AH30" s="134"/>
      <c r="AI30" s="134"/>
    </row>
    <row r="31" spans="1:35" s="106" customFormat="1" ht="21" customHeight="1">
      <c r="A31" s="95"/>
      <c r="B31" s="289" t="s">
        <v>4</v>
      </c>
      <c r="C31" s="289"/>
      <c r="D31" s="290"/>
      <c r="E31" s="290" t="s">
        <v>4</v>
      </c>
      <c r="F31" s="291"/>
      <c r="G31" s="292"/>
      <c r="H31" s="289"/>
      <c r="I31" s="289"/>
      <c r="J31" s="289"/>
      <c r="K31" s="289" t="s">
        <v>4</v>
      </c>
      <c r="L31" s="289"/>
      <c r="M31" s="289"/>
      <c r="N31" s="289" t="s">
        <v>4</v>
      </c>
      <c r="O31" s="289"/>
      <c r="P31" s="289"/>
      <c r="Q31" s="289"/>
      <c r="R31" s="289"/>
      <c r="S31" s="289"/>
      <c r="T31" s="289" t="s">
        <v>4</v>
      </c>
      <c r="U31" s="289"/>
      <c r="V31" s="289"/>
      <c r="W31" s="289" t="s">
        <v>4</v>
      </c>
      <c r="X31" s="289"/>
      <c r="Y31" s="289"/>
      <c r="Z31" s="107"/>
      <c r="AA31" s="108"/>
      <c r="AB31" s="109"/>
      <c r="AC31" s="134"/>
      <c r="AH31" s="134"/>
      <c r="AI31" s="134"/>
    </row>
    <row r="32" spans="1:35" s="106" customFormat="1" ht="16.5" customHeight="1">
      <c r="A32" s="95"/>
      <c r="B32" s="289" t="s">
        <v>4</v>
      </c>
      <c r="C32" s="289"/>
      <c r="D32" s="290"/>
      <c r="E32" s="290" t="s">
        <v>4</v>
      </c>
      <c r="F32" s="291"/>
      <c r="G32" s="292"/>
      <c r="H32" s="289"/>
      <c r="I32" s="289"/>
      <c r="J32" s="289"/>
      <c r="K32" s="289" t="s">
        <v>4</v>
      </c>
      <c r="L32" s="289"/>
      <c r="M32" s="289"/>
      <c r="N32" s="289" t="s">
        <v>4</v>
      </c>
      <c r="O32" s="289"/>
      <c r="P32" s="289"/>
      <c r="Q32" s="289"/>
      <c r="R32" s="289"/>
      <c r="S32" s="289"/>
      <c r="T32" s="289" t="s">
        <v>4</v>
      </c>
      <c r="U32" s="289"/>
      <c r="V32" s="289"/>
      <c r="W32" s="289" t="s">
        <v>4</v>
      </c>
      <c r="X32" s="289"/>
      <c r="Y32" s="289"/>
      <c r="Z32" s="107"/>
      <c r="AA32" s="108"/>
      <c r="AB32" s="109"/>
      <c r="AC32" s="134"/>
      <c r="AD32" s="134"/>
      <c r="AG32" s="134"/>
      <c r="AH32" s="134"/>
      <c r="AI32" s="134"/>
    </row>
    <row r="33" spans="1:35" s="106" customFormat="1" ht="15.75">
      <c r="A33" s="95"/>
      <c r="B33" s="289" t="s">
        <v>4</v>
      </c>
      <c r="C33" s="289"/>
      <c r="D33" s="290"/>
      <c r="E33" s="290" t="s">
        <v>4</v>
      </c>
      <c r="F33" s="291"/>
      <c r="G33" s="292"/>
      <c r="H33" s="289"/>
      <c r="I33" s="289"/>
      <c r="J33" s="289"/>
      <c r="K33" s="289" t="s">
        <v>4</v>
      </c>
      <c r="L33" s="289"/>
      <c r="M33" s="289"/>
      <c r="N33" s="289" t="s">
        <v>4</v>
      </c>
      <c r="O33" s="289"/>
      <c r="P33" s="289"/>
      <c r="Q33" s="289"/>
      <c r="R33" s="289"/>
      <c r="S33" s="289"/>
      <c r="T33" s="289" t="s">
        <v>4</v>
      </c>
      <c r="U33" s="289"/>
      <c r="V33" s="289"/>
      <c r="W33" s="289" t="s">
        <v>4</v>
      </c>
      <c r="X33" s="289"/>
      <c r="Y33" s="289"/>
      <c r="Z33" s="107"/>
      <c r="AA33" s="108"/>
      <c r="AB33" s="109"/>
      <c r="AC33" s="134"/>
      <c r="AD33" s="134"/>
      <c r="AG33" s="134"/>
      <c r="AH33" s="134"/>
      <c r="AI33" s="134"/>
    </row>
    <row r="34" spans="1:35" ht="16.5" thickBot="1">
      <c r="A34" s="353" t="s">
        <v>123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5"/>
      <c r="Z34" s="128">
        <f>SUM(Z25:Z33)</f>
        <v>0</v>
      </c>
      <c r="AA34" s="129">
        <f>SUM(AA25:AA33)</f>
        <v>0</v>
      </c>
      <c r="AB34" s="110"/>
      <c r="AC34" s="130"/>
      <c r="AD34" s="130"/>
      <c r="AG34" s="130"/>
      <c r="AH34" s="130"/>
      <c r="AI34" s="130"/>
    </row>
    <row r="35" spans="1:35" s="85" customFormat="1" ht="27" customHeight="1">
      <c r="A35" s="84" t="s">
        <v>121</v>
      </c>
      <c r="AB35" s="111"/>
      <c r="AC35" s="131"/>
      <c r="AH35" s="131"/>
      <c r="AI35" s="131"/>
    </row>
    <row r="36" spans="28:35" ht="10.5" customHeight="1" thickBot="1">
      <c r="AB36" s="112"/>
      <c r="AC36" s="130"/>
      <c r="AH36" s="130"/>
      <c r="AI36" s="130"/>
    </row>
    <row r="37" spans="1:35" ht="30" customHeight="1">
      <c r="A37" s="343" t="s">
        <v>62</v>
      </c>
      <c r="B37" s="346" t="s">
        <v>63</v>
      </c>
      <c r="C37" s="299"/>
      <c r="D37" s="347"/>
      <c r="E37" s="346" t="s">
        <v>64</v>
      </c>
      <c r="F37" s="299"/>
      <c r="G37" s="347"/>
      <c r="H37" s="346" t="s">
        <v>116</v>
      </c>
      <c r="I37" s="299"/>
      <c r="J37" s="347"/>
      <c r="K37" s="346" t="s">
        <v>117</v>
      </c>
      <c r="L37" s="299"/>
      <c r="M37" s="347"/>
      <c r="N37" s="346" t="s">
        <v>286</v>
      </c>
      <c r="O37" s="299"/>
      <c r="P37" s="347"/>
      <c r="Q37" s="346" t="s">
        <v>285</v>
      </c>
      <c r="R37" s="299"/>
      <c r="S37" s="347"/>
      <c r="T37" s="346" t="s">
        <v>118</v>
      </c>
      <c r="U37" s="299"/>
      <c r="V37" s="347"/>
      <c r="W37" s="350" t="s">
        <v>119</v>
      </c>
      <c r="X37" s="351"/>
      <c r="Y37" s="351"/>
      <c r="Z37" s="352"/>
      <c r="AA37" s="313" t="s">
        <v>120</v>
      </c>
      <c r="AB37" s="113"/>
      <c r="AC37" s="130"/>
      <c r="AH37" s="130"/>
      <c r="AI37" s="130"/>
    </row>
    <row r="38" spans="1:35" ht="63" customHeight="1">
      <c r="A38" s="344"/>
      <c r="B38" s="356"/>
      <c r="C38" s="357"/>
      <c r="D38" s="358"/>
      <c r="E38" s="348"/>
      <c r="F38" s="302"/>
      <c r="G38" s="349"/>
      <c r="H38" s="348"/>
      <c r="I38" s="302"/>
      <c r="J38" s="349"/>
      <c r="K38" s="348"/>
      <c r="L38" s="302"/>
      <c r="M38" s="349"/>
      <c r="N38" s="348"/>
      <c r="O38" s="302"/>
      <c r="P38" s="349"/>
      <c r="Q38" s="348"/>
      <c r="R38" s="302"/>
      <c r="S38" s="349"/>
      <c r="T38" s="348"/>
      <c r="U38" s="302"/>
      <c r="V38" s="349"/>
      <c r="W38" s="289" t="s">
        <v>112</v>
      </c>
      <c r="X38" s="289"/>
      <c r="Y38" s="289"/>
      <c r="Z38" s="74" t="s">
        <v>113</v>
      </c>
      <c r="AA38" s="328"/>
      <c r="AB38" s="113"/>
      <c r="AC38" s="130"/>
      <c r="AH38" s="130"/>
      <c r="AI38" s="130"/>
    </row>
    <row r="39" spans="1:35" s="94" customFormat="1" ht="15.75">
      <c r="A39" s="76" t="s">
        <v>41</v>
      </c>
      <c r="B39" s="304" t="s">
        <v>50</v>
      </c>
      <c r="C39" s="304"/>
      <c r="D39" s="304"/>
      <c r="E39" s="304" t="s">
        <v>51</v>
      </c>
      <c r="F39" s="304"/>
      <c r="G39" s="304"/>
      <c r="H39" s="304" t="s">
        <v>52</v>
      </c>
      <c r="I39" s="304"/>
      <c r="J39" s="304"/>
      <c r="K39" s="304" t="s">
        <v>53</v>
      </c>
      <c r="L39" s="304"/>
      <c r="M39" s="304"/>
      <c r="N39" s="304" t="s">
        <v>54</v>
      </c>
      <c r="O39" s="304"/>
      <c r="P39" s="304"/>
      <c r="Q39" s="304" t="s">
        <v>55</v>
      </c>
      <c r="R39" s="304"/>
      <c r="S39" s="304"/>
      <c r="T39" s="304" t="s">
        <v>56</v>
      </c>
      <c r="U39" s="304"/>
      <c r="V39" s="304"/>
      <c r="W39" s="304" t="s">
        <v>57</v>
      </c>
      <c r="X39" s="304"/>
      <c r="Y39" s="304"/>
      <c r="Z39" s="77" t="s">
        <v>58</v>
      </c>
      <c r="AA39" s="78" t="s">
        <v>60</v>
      </c>
      <c r="AB39" s="114"/>
      <c r="AC39" s="132"/>
      <c r="AD39" s="132"/>
      <c r="AF39" s="132"/>
      <c r="AH39" s="132"/>
      <c r="AI39" s="132"/>
    </row>
    <row r="40" spans="1:35" s="94" customFormat="1" ht="15.75" customHeight="1">
      <c r="A40" s="76"/>
      <c r="B40" s="293" t="s">
        <v>4</v>
      </c>
      <c r="C40" s="293"/>
      <c r="D40" s="294"/>
      <c r="E40" s="294" t="s">
        <v>4</v>
      </c>
      <c r="F40" s="295"/>
      <c r="G40" s="296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77"/>
      <c r="AA40" s="78"/>
      <c r="AB40" s="114"/>
      <c r="AC40" s="132"/>
      <c r="AD40" s="132"/>
      <c r="AF40" s="132"/>
      <c r="AH40" s="132"/>
      <c r="AI40" s="132"/>
    </row>
    <row r="41" spans="1:35" ht="15.75">
      <c r="A41" s="79"/>
      <c r="B41" s="293" t="s">
        <v>4</v>
      </c>
      <c r="C41" s="293"/>
      <c r="D41" s="294"/>
      <c r="E41" s="294" t="s">
        <v>4</v>
      </c>
      <c r="F41" s="295"/>
      <c r="G41" s="296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81"/>
      <c r="AA41" s="82"/>
      <c r="AB41" s="115"/>
      <c r="AC41" s="130"/>
      <c r="AD41" s="130"/>
      <c r="AF41" s="130"/>
      <c r="AH41" s="130"/>
      <c r="AI41" s="130"/>
    </row>
    <row r="42" spans="1:35" ht="15.75">
      <c r="A42" s="79"/>
      <c r="B42" s="293" t="s">
        <v>4</v>
      </c>
      <c r="C42" s="293"/>
      <c r="D42" s="294"/>
      <c r="E42" s="294" t="s">
        <v>4</v>
      </c>
      <c r="F42" s="295"/>
      <c r="G42" s="296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81"/>
      <c r="AA42" s="82"/>
      <c r="AB42" s="115"/>
      <c r="AC42" s="130"/>
      <c r="AD42" s="130"/>
      <c r="AF42" s="130"/>
      <c r="AH42" s="130"/>
      <c r="AI42" s="130"/>
    </row>
    <row r="43" spans="1:35" ht="15.75">
      <c r="A43" s="79"/>
      <c r="B43" s="293" t="s">
        <v>4</v>
      </c>
      <c r="C43" s="293"/>
      <c r="D43" s="294"/>
      <c r="E43" s="294" t="s">
        <v>4</v>
      </c>
      <c r="F43" s="295"/>
      <c r="G43" s="296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81"/>
      <c r="AA43" s="82"/>
      <c r="AB43" s="115"/>
      <c r="AC43" s="130"/>
      <c r="AD43" s="130"/>
      <c r="AF43" s="130"/>
      <c r="AH43" s="130"/>
      <c r="AI43" s="130"/>
    </row>
    <row r="44" spans="1:35" ht="16.5" thickBot="1">
      <c r="A44" s="340" t="s">
        <v>123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2">
        <f>SUM(W41:W43)</f>
        <v>0</v>
      </c>
      <c r="X44" s="342"/>
      <c r="Y44" s="342"/>
      <c r="Z44" s="128">
        <f>SUM(Z41:Z43)</f>
        <v>0</v>
      </c>
      <c r="AA44" s="129">
        <f>SUM(AA41:AA43)</f>
        <v>0</v>
      </c>
      <c r="AB44" s="110"/>
      <c r="AC44" s="130"/>
      <c r="AD44" s="130"/>
      <c r="AF44" s="130"/>
      <c r="AH44" s="130"/>
      <c r="AI44" s="130"/>
    </row>
    <row r="45" spans="29:35" ht="11.25" customHeight="1">
      <c r="AC45" s="130"/>
      <c r="AD45" s="130"/>
      <c r="AF45" s="130"/>
      <c r="AG45" s="130"/>
      <c r="AH45" s="130"/>
      <c r="AI45" s="130"/>
    </row>
    <row r="46" spans="1:35" s="85" customFormat="1" ht="18.75">
      <c r="A46" s="84" t="s">
        <v>122</v>
      </c>
      <c r="AC46" s="131"/>
      <c r="AD46" s="131"/>
      <c r="AF46" s="131"/>
      <c r="AG46" s="131"/>
      <c r="AH46" s="131"/>
      <c r="AI46" s="131"/>
    </row>
    <row r="47" spans="29:35" ht="10.5" customHeight="1" thickBot="1">
      <c r="AC47" s="130"/>
      <c r="AD47" s="130"/>
      <c r="AF47" s="130"/>
      <c r="AG47" s="130"/>
      <c r="AH47" s="130"/>
      <c r="AI47" s="130"/>
    </row>
    <row r="48" spans="1:35" ht="15.75">
      <c r="A48" s="343" t="s">
        <v>62</v>
      </c>
      <c r="B48" s="263" t="s">
        <v>124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4"/>
      <c r="AB48" s="60"/>
      <c r="AC48" s="130"/>
      <c r="AD48" s="130"/>
      <c r="AF48" s="130"/>
      <c r="AG48" s="130"/>
      <c r="AH48" s="130"/>
      <c r="AI48" s="130"/>
    </row>
    <row r="49" spans="1:35" ht="45" customHeight="1">
      <c r="A49" s="344"/>
      <c r="B49" s="289" t="s">
        <v>126</v>
      </c>
      <c r="C49" s="289"/>
      <c r="D49" s="289"/>
      <c r="E49" s="289"/>
      <c r="F49" s="289"/>
      <c r="G49" s="289"/>
      <c r="H49" s="289"/>
      <c r="I49" s="289"/>
      <c r="J49" s="289"/>
      <c r="K49" s="289" t="s">
        <v>125</v>
      </c>
      <c r="L49" s="289"/>
      <c r="M49" s="289"/>
      <c r="N49" s="289"/>
      <c r="O49" s="289"/>
      <c r="P49" s="289"/>
      <c r="Q49" s="289"/>
      <c r="R49" s="289"/>
      <c r="S49" s="289"/>
      <c r="T49" s="289" t="s">
        <v>127</v>
      </c>
      <c r="U49" s="289"/>
      <c r="V49" s="289"/>
      <c r="W49" s="289"/>
      <c r="X49" s="289"/>
      <c r="Y49" s="289"/>
      <c r="Z49" s="289" t="s">
        <v>128</v>
      </c>
      <c r="AA49" s="345"/>
      <c r="AB49" s="73"/>
      <c r="AC49" s="130"/>
      <c r="AD49" s="130"/>
      <c r="AF49" s="130"/>
      <c r="AG49" s="130"/>
      <c r="AH49" s="130"/>
      <c r="AI49" s="130"/>
    </row>
    <row r="50" spans="1:35" ht="15.75">
      <c r="A50" s="76" t="s">
        <v>41</v>
      </c>
      <c r="B50" s="336" t="s">
        <v>50</v>
      </c>
      <c r="C50" s="337"/>
      <c r="D50" s="337"/>
      <c r="E50" s="337"/>
      <c r="F50" s="337"/>
      <c r="G50" s="337"/>
      <c r="H50" s="337"/>
      <c r="I50" s="337"/>
      <c r="J50" s="338"/>
      <c r="K50" s="336" t="s">
        <v>51</v>
      </c>
      <c r="L50" s="337"/>
      <c r="M50" s="337"/>
      <c r="N50" s="337"/>
      <c r="O50" s="337"/>
      <c r="P50" s="337"/>
      <c r="Q50" s="337"/>
      <c r="R50" s="337"/>
      <c r="S50" s="338"/>
      <c r="T50" s="336" t="s">
        <v>52</v>
      </c>
      <c r="U50" s="337"/>
      <c r="V50" s="337"/>
      <c r="W50" s="337"/>
      <c r="X50" s="337"/>
      <c r="Y50" s="338"/>
      <c r="Z50" s="336" t="s">
        <v>53</v>
      </c>
      <c r="AA50" s="339"/>
      <c r="AB50" s="116"/>
      <c r="AC50" s="130"/>
      <c r="AD50" s="130"/>
      <c r="AF50" s="130"/>
      <c r="AG50" s="130"/>
      <c r="AH50" s="130"/>
      <c r="AI50" s="130"/>
    </row>
    <row r="51" spans="1:35" ht="15.75">
      <c r="A51" s="79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328"/>
      <c r="AB51" s="117"/>
      <c r="AC51" s="130"/>
      <c r="AD51" s="130"/>
      <c r="AF51" s="130"/>
      <c r="AG51" s="130"/>
      <c r="AH51" s="130"/>
      <c r="AI51" s="130"/>
    </row>
    <row r="52" spans="1:35" ht="15.75">
      <c r="A52" s="79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328"/>
      <c r="AB52" s="117"/>
      <c r="AC52" s="130"/>
      <c r="AD52" s="130"/>
      <c r="AF52" s="130"/>
      <c r="AG52" s="130"/>
      <c r="AH52" s="130"/>
      <c r="AI52" s="130"/>
    </row>
    <row r="53" spans="1:35" ht="16.5" thickBot="1">
      <c r="A53" s="87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335"/>
      <c r="AB53" s="117"/>
      <c r="AC53" s="130"/>
      <c r="AD53" s="130"/>
      <c r="AF53" s="130"/>
      <c r="AG53" s="130"/>
      <c r="AH53" s="130"/>
      <c r="AI53" s="130"/>
    </row>
    <row r="54" spans="29:35" ht="9.75" customHeight="1">
      <c r="AC54" s="130"/>
      <c r="AD54" s="130"/>
      <c r="AF54" s="130"/>
      <c r="AG54" s="130"/>
      <c r="AH54" s="130"/>
      <c r="AI54" s="130"/>
    </row>
    <row r="55" spans="1:35" s="85" customFormat="1" ht="18.75">
      <c r="A55" s="84" t="s">
        <v>129</v>
      </c>
      <c r="AC55" s="131"/>
      <c r="AD55" s="131"/>
      <c r="AF55" s="131"/>
      <c r="AG55" s="131"/>
      <c r="AH55" s="131"/>
      <c r="AI55" s="131"/>
    </row>
    <row r="56" spans="29:35" ht="9" customHeight="1" thickBot="1">
      <c r="AC56" s="130"/>
      <c r="AD56" s="130"/>
      <c r="AF56" s="130"/>
      <c r="AG56" s="130"/>
      <c r="AH56" s="130"/>
      <c r="AI56" s="130"/>
    </row>
    <row r="57" spans="1:35" ht="22.5" customHeight="1">
      <c r="A57" s="325" t="s">
        <v>62</v>
      </c>
      <c r="B57" s="263" t="s">
        <v>130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326" t="s">
        <v>134</v>
      </c>
      <c r="P57" s="326"/>
      <c r="Q57" s="326"/>
      <c r="R57" s="326"/>
      <c r="S57" s="326" t="s">
        <v>135</v>
      </c>
      <c r="T57" s="326"/>
      <c r="U57" s="326"/>
      <c r="V57" s="326"/>
      <c r="W57" s="326" t="s">
        <v>138</v>
      </c>
      <c r="X57" s="326"/>
      <c r="Y57" s="326"/>
      <c r="Z57" s="263" t="s">
        <v>139</v>
      </c>
      <c r="AA57" s="264"/>
      <c r="AB57" s="60"/>
      <c r="AC57" s="130"/>
      <c r="AD57" s="130"/>
      <c r="AF57" s="130"/>
      <c r="AG57" s="130"/>
      <c r="AH57" s="130"/>
      <c r="AI57" s="130"/>
    </row>
    <row r="58" spans="1:35" ht="42" customHeight="1">
      <c r="A58" s="319"/>
      <c r="B58" s="261" t="s">
        <v>131</v>
      </c>
      <c r="C58" s="261"/>
      <c r="D58" s="261"/>
      <c r="E58" s="261"/>
      <c r="F58" s="289" t="s">
        <v>132</v>
      </c>
      <c r="G58" s="289"/>
      <c r="H58" s="289"/>
      <c r="I58" s="289"/>
      <c r="J58" s="261" t="s">
        <v>133</v>
      </c>
      <c r="K58" s="261"/>
      <c r="L58" s="261"/>
      <c r="M58" s="289" t="s">
        <v>136</v>
      </c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61"/>
      <c r="AA58" s="262"/>
      <c r="AB58" s="60"/>
      <c r="AC58" s="130"/>
      <c r="AD58" s="130"/>
      <c r="AF58" s="130"/>
      <c r="AG58" s="130"/>
      <c r="AH58" s="130"/>
      <c r="AI58" s="130"/>
    </row>
    <row r="59" spans="1:35" ht="12.75" customHeight="1">
      <c r="A59" s="102" t="s">
        <v>41</v>
      </c>
      <c r="B59" s="331" t="s">
        <v>50</v>
      </c>
      <c r="C59" s="332"/>
      <c r="D59" s="332"/>
      <c r="E59" s="333"/>
      <c r="F59" s="331" t="s">
        <v>51</v>
      </c>
      <c r="G59" s="332"/>
      <c r="H59" s="332"/>
      <c r="I59" s="333"/>
      <c r="J59" s="331" t="s">
        <v>52</v>
      </c>
      <c r="K59" s="332"/>
      <c r="L59" s="333"/>
      <c r="M59" s="331" t="s">
        <v>53</v>
      </c>
      <c r="N59" s="333"/>
      <c r="O59" s="331" t="s">
        <v>54</v>
      </c>
      <c r="P59" s="332"/>
      <c r="Q59" s="332"/>
      <c r="R59" s="333"/>
      <c r="S59" s="331" t="s">
        <v>55</v>
      </c>
      <c r="T59" s="332"/>
      <c r="U59" s="332"/>
      <c r="V59" s="333"/>
      <c r="W59" s="331" t="s">
        <v>56</v>
      </c>
      <c r="X59" s="332"/>
      <c r="Y59" s="333"/>
      <c r="Z59" s="331" t="s">
        <v>57</v>
      </c>
      <c r="AA59" s="334"/>
      <c r="AB59" s="116"/>
      <c r="AC59" s="130"/>
      <c r="AD59" s="130"/>
      <c r="AF59" s="130"/>
      <c r="AG59" s="130"/>
      <c r="AH59" s="130"/>
      <c r="AI59" s="130"/>
    </row>
    <row r="60" spans="1:35" ht="14.25" customHeight="1">
      <c r="A60" s="79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330">
        <f>F60*J60</f>
        <v>0</v>
      </c>
      <c r="N60" s="330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328"/>
      <c r="AB60" s="117"/>
      <c r="AC60" s="130"/>
      <c r="AD60" s="130"/>
      <c r="AF60" s="130"/>
      <c r="AG60" s="130"/>
      <c r="AH60" s="130"/>
      <c r="AI60" s="130"/>
    </row>
    <row r="61" spans="1:35" ht="15.75">
      <c r="A61" s="79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330">
        <f>F61*J61</f>
        <v>0</v>
      </c>
      <c r="N61" s="330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328"/>
      <c r="AB61" s="117"/>
      <c r="AC61" s="130"/>
      <c r="AD61" s="130"/>
      <c r="AE61" s="130"/>
      <c r="AF61" s="130"/>
      <c r="AG61" s="130"/>
      <c r="AH61" s="130"/>
      <c r="AI61" s="130"/>
    </row>
    <row r="62" spans="1:35" ht="15.75">
      <c r="A62" s="79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330">
        <f>F62*J62</f>
        <v>0</v>
      </c>
      <c r="N62" s="330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328"/>
      <c r="AB62" s="117"/>
      <c r="AC62" s="130"/>
      <c r="AD62" s="130"/>
      <c r="AE62" s="130"/>
      <c r="AF62" s="130"/>
      <c r="AG62" s="130"/>
      <c r="AH62" s="130"/>
      <c r="AI62" s="130"/>
    </row>
    <row r="63" spans="1:28" ht="16.5" thickBot="1">
      <c r="A63" s="321" t="s">
        <v>123</v>
      </c>
      <c r="B63" s="322"/>
      <c r="C63" s="322"/>
      <c r="D63" s="322"/>
      <c r="E63" s="322"/>
      <c r="F63" s="323" t="s">
        <v>137</v>
      </c>
      <c r="G63" s="323"/>
      <c r="H63" s="323"/>
      <c r="I63" s="323"/>
      <c r="J63" s="323"/>
      <c r="K63" s="323"/>
      <c r="L63" s="323"/>
      <c r="M63" s="327">
        <f>SUM(M60:N62)</f>
        <v>0</v>
      </c>
      <c r="N63" s="327"/>
      <c r="O63" s="323" t="s">
        <v>137</v>
      </c>
      <c r="P63" s="323"/>
      <c r="Q63" s="323"/>
      <c r="R63" s="323"/>
      <c r="S63" s="323" t="s">
        <v>137</v>
      </c>
      <c r="T63" s="323"/>
      <c r="U63" s="323"/>
      <c r="V63" s="323"/>
      <c r="W63" s="323" t="s">
        <v>137</v>
      </c>
      <c r="X63" s="323"/>
      <c r="Y63" s="323"/>
      <c r="Z63" s="323" t="s">
        <v>137</v>
      </c>
      <c r="AA63" s="329"/>
      <c r="AB63" s="118"/>
    </row>
    <row r="64" spans="1:13" ht="16.5">
      <c r="A64" s="119" t="s">
        <v>238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6" s="85" customFormat="1" ht="19.5" thickBot="1">
      <c r="A66" s="84" t="s">
        <v>140</v>
      </c>
    </row>
    <row r="67" spans="1:28" ht="62.25" customHeight="1">
      <c r="A67" s="325" t="s">
        <v>36</v>
      </c>
      <c r="B67" s="326"/>
      <c r="C67" s="326" t="s">
        <v>141</v>
      </c>
      <c r="D67" s="326"/>
      <c r="E67" s="326"/>
      <c r="F67" s="326"/>
      <c r="G67" s="326"/>
      <c r="H67" s="326" t="s">
        <v>142</v>
      </c>
      <c r="I67" s="326"/>
      <c r="J67" s="326"/>
      <c r="K67" s="326"/>
      <c r="L67" s="326"/>
      <c r="M67" s="326"/>
      <c r="N67" s="326"/>
      <c r="O67" s="326" t="s">
        <v>146</v>
      </c>
      <c r="P67" s="326"/>
      <c r="Q67" s="326"/>
      <c r="R67" s="326"/>
      <c r="S67" s="326"/>
      <c r="T67" s="326" t="s">
        <v>150</v>
      </c>
      <c r="U67" s="326"/>
      <c r="V67" s="326"/>
      <c r="W67" s="326"/>
      <c r="X67" s="326"/>
      <c r="Y67" s="326" t="s">
        <v>154</v>
      </c>
      <c r="Z67" s="326"/>
      <c r="AA67" s="121" t="s">
        <v>157</v>
      </c>
      <c r="AB67" s="97"/>
    </row>
    <row r="68" spans="1:28" ht="15.75">
      <c r="A68" s="324" t="s">
        <v>41</v>
      </c>
      <c r="B68" s="320"/>
      <c r="C68" s="320" t="s">
        <v>50</v>
      </c>
      <c r="D68" s="320"/>
      <c r="E68" s="320"/>
      <c r="F68" s="320"/>
      <c r="G68" s="320"/>
      <c r="H68" s="320" t="s">
        <v>51</v>
      </c>
      <c r="I68" s="320"/>
      <c r="J68" s="320"/>
      <c r="K68" s="320"/>
      <c r="L68" s="320"/>
      <c r="M68" s="320"/>
      <c r="N68" s="320"/>
      <c r="O68" s="320" t="s">
        <v>52</v>
      </c>
      <c r="P68" s="320"/>
      <c r="Q68" s="320"/>
      <c r="R68" s="320"/>
      <c r="S68" s="320"/>
      <c r="T68" s="320" t="s">
        <v>53</v>
      </c>
      <c r="U68" s="320"/>
      <c r="V68" s="320"/>
      <c r="W68" s="320"/>
      <c r="X68" s="320"/>
      <c r="Y68" s="320" t="s">
        <v>54</v>
      </c>
      <c r="Z68" s="320"/>
      <c r="AA68" s="104" t="s">
        <v>55</v>
      </c>
      <c r="AB68" s="105"/>
    </row>
    <row r="69" spans="1:28" s="106" customFormat="1" ht="19.5" customHeight="1">
      <c r="A69" s="319"/>
      <c r="B69" s="289"/>
      <c r="C69" s="289"/>
      <c r="D69" s="289"/>
      <c r="E69" s="289"/>
      <c r="F69" s="289"/>
      <c r="G69" s="289"/>
      <c r="H69" s="289" t="s">
        <v>4</v>
      </c>
      <c r="I69" s="289"/>
      <c r="J69" s="289"/>
      <c r="K69" s="289"/>
      <c r="L69" s="289"/>
      <c r="M69" s="289"/>
      <c r="N69" s="289"/>
      <c r="O69" s="289" t="s">
        <v>4</v>
      </c>
      <c r="P69" s="289"/>
      <c r="Q69" s="289"/>
      <c r="R69" s="289"/>
      <c r="S69" s="289"/>
      <c r="T69" s="289" t="s">
        <v>4</v>
      </c>
      <c r="U69" s="289"/>
      <c r="V69" s="289"/>
      <c r="W69" s="289"/>
      <c r="X69" s="289"/>
      <c r="Y69" s="289" t="s">
        <v>4</v>
      </c>
      <c r="Z69" s="289"/>
      <c r="AA69" s="96"/>
      <c r="AB69" s="97"/>
    </row>
    <row r="70" spans="1:28" s="106" customFormat="1" ht="15.75" customHeight="1">
      <c r="A70" s="319"/>
      <c r="B70" s="289"/>
      <c r="C70" s="289"/>
      <c r="D70" s="289"/>
      <c r="E70" s="289"/>
      <c r="F70" s="289"/>
      <c r="G70" s="289"/>
      <c r="H70" s="289" t="s">
        <v>4</v>
      </c>
      <c r="I70" s="289"/>
      <c r="J70" s="289"/>
      <c r="K70" s="289"/>
      <c r="L70" s="289"/>
      <c r="M70" s="289"/>
      <c r="N70" s="289"/>
      <c r="O70" s="289" t="s">
        <v>4</v>
      </c>
      <c r="P70" s="289"/>
      <c r="Q70" s="289"/>
      <c r="R70" s="289"/>
      <c r="S70" s="289"/>
      <c r="T70" s="289" t="s">
        <v>4</v>
      </c>
      <c r="U70" s="289"/>
      <c r="V70" s="289"/>
      <c r="W70" s="289"/>
      <c r="X70" s="289"/>
      <c r="Y70" s="289" t="s">
        <v>4</v>
      </c>
      <c r="Z70" s="289"/>
      <c r="AA70" s="96"/>
      <c r="AB70" s="97"/>
    </row>
    <row r="71" spans="1:28" s="106" customFormat="1" ht="15.75" customHeight="1" thickBot="1">
      <c r="A71" s="317"/>
      <c r="B71" s="318"/>
      <c r="C71" s="318"/>
      <c r="D71" s="318"/>
      <c r="E71" s="318"/>
      <c r="F71" s="318"/>
      <c r="G71" s="318"/>
      <c r="H71" s="318" t="s">
        <v>4</v>
      </c>
      <c r="I71" s="318"/>
      <c r="J71" s="318"/>
      <c r="K71" s="318"/>
      <c r="L71" s="318"/>
      <c r="M71" s="318"/>
      <c r="N71" s="318"/>
      <c r="O71" s="318" t="s">
        <v>4</v>
      </c>
      <c r="P71" s="318"/>
      <c r="Q71" s="318"/>
      <c r="R71" s="318"/>
      <c r="S71" s="318"/>
      <c r="T71" s="318" t="s">
        <v>4</v>
      </c>
      <c r="U71" s="318"/>
      <c r="V71" s="318"/>
      <c r="W71" s="318"/>
      <c r="X71" s="318"/>
      <c r="Y71" s="318" t="s">
        <v>4</v>
      </c>
      <c r="Z71" s="318"/>
      <c r="AA71" s="101"/>
      <c r="AB71" s="97"/>
    </row>
    <row r="73" s="85" customFormat="1" ht="18.75">
      <c r="A73" s="84" t="s">
        <v>158</v>
      </c>
    </row>
    <row r="74" ht="16.5" thickBot="1"/>
    <row r="75" spans="1:28" ht="33" customHeight="1">
      <c r="A75" s="307" t="s">
        <v>62</v>
      </c>
      <c r="B75" s="308"/>
      <c r="C75" s="308"/>
      <c r="D75" s="308"/>
      <c r="E75" s="308"/>
      <c r="F75" s="308" t="s">
        <v>159</v>
      </c>
      <c r="G75" s="308"/>
      <c r="H75" s="308"/>
      <c r="I75" s="308"/>
      <c r="J75" s="308"/>
      <c r="K75" s="308"/>
      <c r="L75" s="308"/>
      <c r="M75" s="308"/>
      <c r="N75" s="308"/>
      <c r="O75" s="309" t="s">
        <v>160</v>
      </c>
      <c r="P75" s="310"/>
      <c r="Q75" s="310"/>
      <c r="R75" s="310"/>
      <c r="S75" s="310"/>
      <c r="T75" s="310"/>
      <c r="U75" s="310"/>
      <c r="V75" s="310"/>
      <c r="W75" s="310"/>
      <c r="X75" s="310"/>
      <c r="Y75" s="311"/>
      <c r="Z75" s="312" t="s">
        <v>161</v>
      </c>
      <c r="AA75" s="313"/>
      <c r="AB75" s="117"/>
    </row>
    <row r="76" spans="1:28" ht="15.75">
      <c r="A76" s="314" t="s">
        <v>41</v>
      </c>
      <c r="B76" s="315"/>
      <c r="C76" s="315"/>
      <c r="D76" s="315"/>
      <c r="E76" s="315"/>
      <c r="F76" s="315" t="s">
        <v>50</v>
      </c>
      <c r="G76" s="315"/>
      <c r="H76" s="315"/>
      <c r="I76" s="315"/>
      <c r="J76" s="315"/>
      <c r="K76" s="315"/>
      <c r="L76" s="315"/>
      <c r="M76" s="315"/>
      <c r="N76" s="315"/>
      <c r="O76" s="315" t="s">
        <v>51</v>
      </c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04" t="s">
        <v>52</v>
      </c>
      <c r="AA76" s="316"/>
      <c r="AB76" s="116"/>
    </row>
    <row r="77" spans="1:28" ht="15.75">
      <c r="A77" s="306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34" t="s">
        <v>4</v>
      </c>
      <c r="AA77" s="235"/>
      <c r="AB77" s="123"/>
    </row>
    <row r="78" spans="1:28" ht="15.75">
      <c r="A78" s="306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34" t="s">
        <v>4</v>
      </c>
      <c r="AA78" s="235"/>
      <c r="AB78" s="123"/>
    </row>
    <row r="79" spans="1:28" ht="16.5" thickBot="1">
      <c r="A79" s="305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43" t="s">
        <v>4</v>
      </c>
      <c r="AA79" s="244"/>
      <c r="AB79" s="123"/>
    </row>
    <row r="80" ht="11.25" customHeight="1"/>
    <row r="81" s="85" customFormat="1" ht="18.75">
      <c r="A81" s="84" t="s">
        <v>164</v>
      </c>
    </row>
    <row r="82" ht="7.5" customHeight="1" thickBot="1"/>
    <row r="83" spans="1:28" ht="15" customHeight="1">
      <c r="A83" s="298" t="s">
        <v>165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300"/>
      <c r="AB83" s="117"/>
    </row>
    <row r="84" spans="1:28" ht="15.75">
      <c r="A84" s="301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3"/>
      <c r="AB84" s="117"/>
    </row>
    <row r="85" spans="1:28" ht="47.25" customHeight="1">
      <c r="A85" s="55" t="s">
        <v>166</v>
      </c>
      <c r="B85" s="234" t="s">
        <v>168</v>
      </c>
      <c r="C85" s="234"/>
      <c r="D85" s="234"/>
      <c r="E85" s="234"/>
      <c r="F85" s="234"/>
      <c r="G85" s="234"/>
      <c r="H85" s="234"/>
      <c r="I85" s="234"/>
      <c r="J85" s="234" t="s">
        <v>167</v>
      </c>
      <c r="K85" s="234"/>
      <c r="L85" s="234"/>
      <c r="M85" s="234"/>
      <c r="N85" s="234"/>
      <c r="O85" s="234"/>
      <c r="P85" s="234"/>
      <c r="Q85" s="293" t="s">
        <v>181</v>
      </c>
      <c r="R85" s="293"/>
      <c r="S85" s="293"/>
      <c r="T85" s="293"/>
      <c r="U85" s="293"/>
      <c r="V85" s="293" t="s">
        <v>174</v>
      </c>
      <c r="W85" s="293"/>
      <c r="X85" s="293"/>
      <c r="Y85" s="293"/>
      <c r="Z85" s="80" t="s">
        <v>175</v>
      </c>
      <c r="AA85" s="75" t="s">
        <v>176</v>
      </c>
      <c r="AB85" s="117"/>
    </row>
    <row r="86" spans="1:28" ht="15.75">
      <c r="A86" s="76" t="s">
        <v>41</v>
      </c>
      <c r="B86" s="304" t="s">
        <v>50</v>
      </c>
      <c r="C86" s="304"/>
      <c r="D86" s="304"/>
      <c r="E86" s="304"/>
      <c r="F86" s="304"/>
      <c r="G86" s="304"/>
      <c r="H86" s="304"/>
      <c r="I86" s="304"/>
      <c r="J86" s="304" t="s">
        <v>51</v>
      </c>
      <c r="K86" s="304"/>
      <c r="L86" s="304"/>
      <c r="M86" s="304"/>
      <c r="N86" s="304"/>
      <c r="O86" s="304"/>
      <c r="P86" s="304"/>
      <c r="Q86" s="304" t="s">
        <v>52</v>
      </c>
      <c r="R86" s="304"/>
      <c r="S86" s="304"/>
      <c r="T86" s="304"/>
      <c r="U86" s="304"/>
      <c r="V86" s="304" t="s">
        <v>53</v>
      </c>
      <c r="W86" s="304"/>
      <c r="X86" s="304"/>
      <c r="Y86" s="304"/>
      <c r="Z86" s="77" t="s">
        <v>54</v>
      </c>
      <c r="AA86" s="78" t="s">
        <v>55</v>
      </c>
      <c r="AB86" s="116"/>
    </row>
    <row r="87" spans="1:28" ht="15.75">
      <c r="A87" s="79"/>
      <c r="B87" s="234" t="s">
        <v>4</v>
      </c>
      <c r="C87" s="234"/>
      <c r="D87" s="234"/>
      <c r="E87" s="234"/>
      <c r="F87" s="234"/>
      <c r="G87" s="234"/>
      <c r="H87" s="234"/>
      <c r="I87" s="234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81"/>
      <c r="AA87" s="122" t="s">
        <v>4</v>
      </c>
      <c r="AB87" s="125"/>
    </row>
    <row r="88" spans="1:28" ht="15.75">
      <c r="A88" s="79"/>
      <c r="B88" s="234" t="s">
        <v>4</v>
      </c>
      <c r="C88" s="234"/>
      <c r="D88" s="234"/>
      <c r="E88" s="234"/>
      <c r="F88" s="234"/>
      <c r="G88" s="234"/>
      <c r="H88" s="234"/>
      <c r="I88" s="234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81"/>
      <c r="AA88" s="122" t="s">
        <v>4</v>
      </c>
      <c r="AB88" s="125"/>
    </row>
    <row r="89" spans="1:28" ht="16.5" thickBot="1">
      <c r="A89" s="87"/>
      <c r="B89" s="243" t="s">
        <v>4</v>
      </c>
      <c r="C89" s="243"/>
      <c r="D89" s="243"/>
      <c r="E89" s="243"/>
      <c r="F89" s="243"/>
      <c r="G89" s="243"/>
      <c r="H89" s="243"/>
      <c r="I89" s="243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126"/>
      <c r="AA89" s="124" t="s">
        <v>4</v>
      </c>
      <c r="AB89" s="125"/>
    </row>
    <row r="90" spans="1:28" ht="7.5" customHeight="1" thickBot="1">
      <c r="A90" s="127"/>
      <c r="B90" s="123"/>
      <c r="C90" s="123"/>
      <c r="D90" s="123"/>
      <c r="E90" s="123"/>
      <c r="F90" s="123"/>
      <c r="G90" s="123"/>
      <c r="H90" s="123"/>
      <c r="I90" s="123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27"/>
      <c r="AA90" s="123"/>
      <c r="AB90" s="125"/>
    </row>
    <row r="91" spans="1:28" ht="15.75">
      <c r="A91" s="298" t="s">
        <v>177</v>
      </c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300"/>
      <c r="AB91" s="117"/>
    </row>
    <row r="92" spans="1:28" ht="15.75">
      <c r="A92" s="301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3"/>
      <c r="AB92" s="117"/>
    </row>
    <row r="93" spans="1:28" ht="52.5" customHeight="1">
      <c r="A93" s="56" t="s">
        <v>166</v>
      </c>
      <c r="B93" s="261" t="s">
        <v>168</v>
      </c>
      <c r="C93" s="261"/>
      <c r="D93" s="261"/>
      <c r="E93" s="261"/>
      <c r="F93" s="261"/>
      <c r="G93" s="261"/>
      <c r="H93" s="261"/>
      <c r="I93" s="261"/>
      <c r="J93" s="289" t="s">
        <v>182</v>
      </c>
      <c r="K93" s="289"/>
      <c r="L93" s="289"/>
      <c r="M93" s="289"/>
      <c r="N93" s="289"/>
      <c r="O93" s="289"/>
      <c r="P93" s="289"/>
      <c r="Q93" s="289" t="s">
        <v>183</v>
      </c>
      <c r="R93" s="289"/>
      <c r="S93" s="289"/>
      <c r="T93" s="289"/>
      <c r="U93" s="289"/>
      <c r="V93" s="289"/>
      <c r="W93" s="289"/>
      <c r="X93" s="289"/>
      <c r="Y93" s="289" t="s">
        <v>176</v>
      </c>
      <c r="Z93" s="261"/>
      <c r="AA93" s="262"/>
      <c r="AB93" s="123"/>
    </row>
    <row r="94" spans="1:28" ht="15.75">
      <c r="A94" s="79"/>
      <c r="B94" s="234" t="s">
        <v>4</v>
      </c>
      <c r="C94" s="234"/>
      <c r="D94" s="234"/>
      <c r="E94" s="234"/>
      <c r="F94" s="234"/>
      <c r="G94" s="234"/>
      <c r="H94" s="234"/>
      <c r="I94" s="234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34" t="s">
        <v>4</v>
      </c>
      <c r="Z94" s="234"/>
      <c r="AA94" s="235"/>
      <c r="AB94" s="123"/>
    </row>
    <row r="95" spans="1:28" ht="15.75">
      <c r="A95" s="79"/>
      <c r="B95" s="234" t="s">
        <v>4</v>
      </c>
      <c r="C95" s="234"/>
      <c r="D95" s="234"/>
      <c r="E95" s="234"/>
      <c r="F95" s="234"/>
      <c r="G95" s="234"/>
      <c r="H95" s="234"/>
      <c r="I95" s="234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34" t="s">
        <v>4</v>
      </c>
      <c r="Z95" s="234"/>
      <c r="AA95" s="235"/>
      <c r="AB95" s="123"/>
    </row>
    <row r="96" spans="1:28" ht="15.75">
      <c r="A96" s="79"/>
      <c r="B96" s="234" t="s">
        <v>4</v>
      </c>
      <c r="C96" s="234"/>
      <c r="D96" s="234"/>
      <c r="E96" s="234"/>
      <c r="F96" s="234"/>
      <c r="G96" s="234"/>
      <c r="H96" s="234"/>
      <c r="I96" s="234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34" t="s">
        <v>4</v>
      </c>
      <c r="Z96" s="234"/>
      <c r="AA96" s="235"/>
      <c r="AB96" s="123"/>
    </row>
    <row r="97" spans="1:28" ht="16.5" thickBot="1">
      <c r="A97" s="87"/>
      <c r="B97" s="243" t="s">
        <v>4</v>
      </c>
      <c r="C97" s="243"/>
      <c r="D97" s="243"/>
      <c r="E97" s="243"/>
      <c r="F97" s="243"/>
      <c r="G97" s="243"/>
      <c r="H97" s="243"/>
      <c r="I97" s="243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43" t="s">
        <v>4</v>
      </c>
      <c r="Z97" s="243"/>
      <c r="AA97" s="244"/>
      <c r="AB97" s="123"/>
    </row>
    <row r="110" spans="4:27" ht="18.75">
      <c r="D110" s="130" t="s">
        <v>4</v>
      </c>
      <c r="I110" s="130" t="s">
        <v>4</v>
      </c>
      <c r="N110" s="130" t="s">
        <v>4</v>
      </c>
      <c r="Q110" s="130" t="s">
        <v>4</v>
      </c>
      <c r="U110" s="130" t="s">
        <v>4</v>
      </c>
      <c r="Z110" s="131" t="s">
        <v>4</v>
      </c>
      <c r="AA110" s="130" t="s">
        <v>4</v>
      </c>
    </row>
    <row r="111" spans="4:27" ht="15.75">
      <c r="D111" s="130">
        <v>2010</v>
      </c>
      <c r="I111" s="130" t="s">
        <v>42</v>
      </c>
      <c r="N111" s="132" t="s">
        <v>86</v>
      </c>
      <c r="Q111" s="132" t="s">
        <v>89</v>
      </c>
      <c r="U111" s="132" t="s">
        <v>98</v>
      </c>
      <c r="Z111" s="130" t="s">
        <v>101</v>
      </c>
      <c r="AA111" s="132" t="s">
        <v>70</v>
      </c>
    </row>
    <row r="112" spans="4:27" ht="22.5" customHeight="1">
      <c r="D112" s="130">
        <v>2011</v>
      </c>
      <c r="I112" s="130" t="s">
        <v>43</v>
      </c>
      <c r="N112" s="133" t="s">
        <v>87</v>
      </c>
      <c r="Q112" s="134" t="s">
        <v>90</v>
      </c>
      <c r="U112" s="134" t="s">
        <v>99</v>
      </c>
      <c r="Z112" s="130" t="s">
        <v>102</v>
      </c>
      <c r="AA112" s="134" t="s">
        <v>71</v>
      </c>
    </row>
    <row r="113" spans="4:27" ht="21" customHeight="1">
      <c r="D113" s="130">
        <v>2012</v>
      </c>
      <c r="I113" s="130" t="s">
        <v>44</v>
      </c>
      <c r="N113" s="133"/>
      <c r="Q113" s="134" t="s">
        <v>91</v>
      </c>
      <c r="U113" s="134" t="s">
        <v>100</v>
      </c>
      <c r="Z113" s="130" t="s">
        <v>103</v>
      </c>
      <c r="AA113" s="134" t="s">
        <v>72</v>
      </c>
    </row>
    <row r="114" spans="9:27" ht="15.75">
      <c r="I114" s="130" t="s">
        <v>45</v>
      </c>
      <c r="Q114" s="134" t="s">
        <v>92</v>
      </c>
      <c r="Z114" s="132" t="s">
        <v>107</v>
      </c>
      <c r="AA114" s="134" t="s">
        <v>73</v>
      </c>
    </row>
    <row r="115" spans="17:27" ht="15.75">
      <c r="Q115" s="83" t="s">
        <v>198</v>
      </c>
      <c r="Z115" s="130" t="s">
        <v>104</v>
      </c>
      <c r="AA115" s="130" t="s">
        <v>74</v>
      </c>
    </row>
    <row r="116" spans="2:27" ht="25.5" customHeight="1">
      <c r="B116" s="131" t="s">
        <v>4</v>
      </c>
      <c r="G116" s="85" t="s">
        <v>4</v>
      </c>
      <c r="L116" s="106" t="s">
        <v>4</v>
      </c>
      <c r="Q116" s="83" t="s">
        <v>200</v>
      </c>
      <c r="Z116" s="130" t="s">
        <v>105</v>
      </c>
      <c r="AA116" s="130" t="s">
        <v>75</v>
      </c>
    </row>
    <row r="117" spans="2:27" ht="18" customHeight="1">
      <c r="B117" s="130" t="s">
        <v>109</v>
      </c>
      <c r="G117" s="83" t="s">
        <v>143</v>
      </c>
      <c r="L117" s="106" t="s">
        <v>147</v>
      </c>
      <c r="Q117" s="130" t="s">
        <v>93</v>
      </c>
      <c r="Z117" s="130" t="s">
        <v>106</v>
      </c>
      <c r="AA117" s="130" t="s">
        <v>76</v>
      </c>
    </row>
    <row r="118" spans="2:27" ht="15.75">
      <c r="B118" s="130" t="s">
        <v>110</v>
      </c>
      <c r="G118" s="83" t="s">
        <v>144</v>
      </c>
      <c r="L118" s="83" t="s">
        <v>148</v>
      </c>
      <c r="Q118" s="130" t="s">
        <v>94</v>
      </c>
      <c r="Z118" s="130" t="s">
        <v>108</v>
      </c>
      <c r="AA118" s="132" t="s">
        <v>77</v>
      </c>
    </row>
    <row r="119" spans="2:27" ht="22.5" customHeight="1">
      <c r="B119" s="130" t="s">
        <v>111</v>
      </c>
      <c r="G119" s="156" t="s">
        <v>145</v>
      </c>
      <c r="L119" s="85" t="s">
        <v>4</v>
      </c>
      <c r="Q119" s="130" t="s">
        <v>95</v>
      </c>
      <c r="Z119" s="83" t="s">
        <v>283</v>
      </c>
      <c r="AA119" s="130" t="s">
        <v>78</v>
      </c>
    </row>
    <row r="120" spans="7:27" ht="15.75">
      <c r="G120" s="83" t="s">
        <v>147</v>
      </c>
      <c r="L120" s="83" t="s">
        <v>149</v>
      </c>
      <c r="Q120" s="132" t="s">
        <v>96</v>
      </c>
      <c r="Z120" s="83" t="s">
        <v>284</v>
      </c>
      <c r="AA120" s="130" t="s">
        <v>79</v>
      </c>
    </row>
    <row r="121" spans="17:27" ht="15.75">
      <c r="Q121" s="130" t="s">
        <v>97</v>
      </c>
      <c r="Z121" s="83" t="s">
        <v>147</v>
      </c>
      <c r="AA121" s="130" t="s">
        <v>80</v>
      </c>
    </row>
    <row r="122" spans="2:27" ht="24" customHeight="1">
      <c r="B122" s="83" t="s">
        <v>4</v>
      </c>
      <c r="I122" s="106" t="s">
        <v>4</v>
      </c>
      <c r="L122" s="85" t="s">
        <v>4</v>
      </c>
      <c r="P122" s="83" t="s">
        <v>4</v>
      </c>
      <c r="Q122" s="130"/>
      <c r="AA122" s="130" t="s">
        <v>81</v>
      </c>
    </row>
    <row r="123" spans="2:27" ht="16.5" customHeight="1">
      <c r="B123" s="83" t="s">
        <v>152</v>
      </c>
      <c r="I123" s="106" t="s">
        <v>155</v>
      </c>
      <c r="L123" s="83" t="s">
        <v>162</v>
      </c>
      <c r="P123" s="83" t="s">
        <v>169</v>
      </c>
      <c r="AA123" s="130" t="s">
        <v>82</v>
      </c>
    </row>
    <row r="124" spans="2:27" ht="19.5" customHeight="1">
      <c r="B124" s="83" t="s">
        <v>153</v>
      </c>
      <c r="I124" s="106" t="s">
        <v>156</v>
      </c>
      <c r="L124" s="83" t="s">
        <v>163</v>
      </c>
      <c r="P124" s="83" t="s">
        <v>170</v>
      </c>
      <c r="AA124" s="130" t="s">
        <v>83</v>
      </c>
    </row>
    <row r="125" spans="2:27" ht="15.75">
      <c r="B125" s="83" t="s">
        <v>151</v>
      </c>
      <c r="I125" s="83" t="s">
        <v>147</v>
      </c>
      <c r="P125" s="83" t="s">
        <v>171</v>
      </c>
      <c r="AA125" s="130" t="s">
        <v>84</v>
      </c>
    </row>
    <row r="126" spans="2:27" ht="15.75">
      <c r="B126" s="83" t="s">
        <v>282</v>
      </c>
      <c r="P126" s="83" t="s">
        <v>172</v>
      </c>
      <c r="AA126" s="130"/>
    </row>
    <row r="127" spans="16:27" ht="15.75">
      <c r="P127" s="83" t="s">
        <v>173</v>
      </c>
      <c r="AA127" s="130"/>
    </row>
    <row r="128" ht="15.75">
      <c r="AA128" s="130"/>
    </row>
    <row r="129" spans="2:27" ht="15.75">
      <c r="B129" s="83" t="s">
        <v>4</v>
      </c>
      <c r="AA129" s="130"/>
    </row>
    <row r="130" spans="2:27" ht="15.75">
      <c r="B130" s="83" t="s">
        <v>178</v>
      </c>
      <c r="AA130" s="130"/>
    </row>
    <row r="131" spans="2:27" ht="15.75">
      <c r="B131" s="83" t="s">
        <v>179</v>
      </c>
      <c r="AA131" s="130"/>
    </row>
    <row r="132" spans="2:27" ht="15.75">
      <c r="B132" s="83" t="s">
        <v>180</v>
      </c>
      <c r="AA132" s="130"/>
    </row>
    <row r="133" ht="15.75">
      <c r="AA133" s="130"/>
    </row>
    <row r="134" ht="15.75">
      <c r="AA134" s="130"/>
    </row>
    <row r="135" ht="15.75">
      <c r="AA135" s="130"/>
    </row>
    <row r="136" ht="15.75">
      <c r="AA136" s="130"/>
    </row>
    <row r="137" ht="15.75">
      <c r="AA137" s="130"/>
    </row>
    <row r="138" ht="15.75">
      <c r="AA138" s="130"/>
    </row>
    <row r="139" ht="15.75">
      <c r="AA139" s="130"/>
    </row>
    <row r="140" ht="15.75">
      <c r="AA140" s="130"/>
    </row>
    <row r="141" ht="15.75">
      <c r="AA141" s="130"/>
    </row>
  </sheetData>
  <sheetProtection formatCells="0" formatColumns="0" formatRows="0" insertRows="0" deleteRows="0"/>
  <mergeCells count="336">
    <mergeCell ref="A1:AA1"/>
    <mergeCell ref="A5:A7"/>
    <mergeCell ref="B5:D5"/>
    <mergeCell ref="E5:G5"/>
    <mergeCell ref="H5:J5"/>
    <mergeCell ref="K5:M5"/>
    <mergeCell ref="N5:P5"/>
    <mergeCell ref="Q5:S5"/>
    <mergeCell ref="T5:V5"/>
    <mergeCell ref="W5:Y5"/>
    <mergeCell ref="Z5:Z7"/>
    <mergeCell ref="AA5:AA7"/>
    <mergeCell ref="B6:D6"/>
    <mergeCell ref="E6:G6"/>
    <mergeCell ref="H6:J6"/>
    <mergeCell ref="K6:M6"/>
    <mergeCell ref="N6:P6"/>
    <mergeCell ref="Q6:S6"/>
    <mergeCell ref="T6:V6"/>
    <mergeCell ref="W6:Y6"/>
    <mergeCell ref="B8:D8"/>
    <mergeCell ref="E8:G8"/>
    <mergeCell ref="H8:J8"/>
    <mergeCell ref="K8:M8"/>
    <mergeCell ref="N8:P8"/>
    <mergeCell ref="Q8:S8"/>
    <mergeCell ref="T8:V8"/>
    <mergeCell ref="W8:Y8"/>
    <mergeCell ref="A22:A23"/>
    <mergeCell ref="B22:D23"/>
    <mergeCell ref="E22:G23"/>
    <mergeCell ref="H22:J23"/>
    <mergeCell ref="K22:M23"/>
    <mergeCell ref="N22:P23"/>
    <mergeCell ref="Q22:S23"/>
    <mergeCell ref="T22:V23"/>
    <mergeCell ref="W22:Y23"/>
    <mergeCell ref="Z22:AA22"/>
    <mergeCell ref="B24:D24"/>
    <mergeCell ref="E24:G24"/>
    <mergeCell ref="H24:J24"/>
    <mergeCell ref="K24:M24"/>
    <mergeCell ref="N24:P24"/>
    <mergeCell ref="Q24:S24"/>
    <mergeCell ref="T24:V24"/>
    <mergeCell ref="W24:Y24"/>
    <mergeCell ref="B25:D25"/>
    <mergeCell ref="E25:G25"/>
    <mergeCell ref="H25:J25"/>
    <mergeCell ref="K25:M25"/>
    <mergeCell ref="N25:P25"/>
    <mergeCell ref="Q25:S25"/>
    <mergeCell ref="T25:V25"/>
    <mergeCell ref="W25:Y25"/>
    <mergeCell ref="B32:D32"/>
    <mergeCell ref="E32:G32"/>
    <mergeCell ref="H32:J32"/>
    <mergeCell ref="K32:M32"/>
    <mergeCell ref="N32:P32"/>
    <mergeCell ref="Q32:S32"/>
    <mergeCell ref="T32:V32"/>
    <mergeCell ref="W32:Y32"/>
    <mergeCell ref="B33:D33"/>
    <mergeCell ref="E33:G33"/>
    <mergeCell ref="H33:J33"/>
    <mergeCell ref="K33:M33"/>
    <mergeCell ref="N33:P33"/>
    <mergeCell ref="Q33:S33"/>
    <mergeCell ref="T33:V33"/>
    <mergeCell ref="W33:Y33"/>
    <mergeCell ref="A34:Y34"/>
    <mergeCell ref="A37:A38"/>
    <mergeCell ref="B37:D38"/>
    <mergeCell ref="E37:G38"/>
    <mergeCell ref="H37:J38"/>
    <mergeCell ref="K37:M38"/>
    <mergeCell ref="N37:P38"/>
    <mergeCell ref="Q37:S38"/>
    <mergeCell ref="T37:V38"/>
    <mergeCell ref="W37:Z37"/>
    <mergeCell ref="AA37:AA38"/>
    <mergeCell ref="W38:Y38"/>
    <mergeCell ref="B39:D39"/>
    <mergeCell ref="E39:G39"/>
    <mergeCell ref="H39:J39"/>
    <mergeCell ref="K39:M39"/>
    <mergeCell ref="N39:P39"/>
    <mergeCell ref="Q39:S39"/>
    <mergeCell ref="T39:V39"/>
    <mergeCell ref="W39:Y39"/>
    <mergeCell ref="B41:D41"/>
    <mergeCell ref="E41:G41"/>
    <mergeCell ref="H41:J41"/>
    <mergeCell ref="K41:M41"/>
    <mergeCell ref="N41:P41"/>
    <mergeCell ref="Q41:S41"/>
    <mergeCell ref="T41:V41"/>
    <mergeCell ref="W41:Y41"/>
    <mergeCell ref="B42:D42"/>
    <mergeCell ref="E42:G42"/>
    <mergeCell ref="H42:J42"/>
    <mergeCell ref="K42:M42"/>
    <mergeCell ref="N42:P42"/>
    <mergeCell ref="Q42:S42"/>
    <mergeCell ref="T42:V42"/>
    <mergeCell ref="W42:Y42"/>
    <mergeCell ref="B43:D43"/>
    <mergeCell ref="E43:G43"/>
    <mergeCell ref="H43:J43"/>
    <mergeCell ref="K43:M43"/>
    <mergeCell ref="N43:P43"/>
    <mergeCell ref="Q43:S43"/>
    <mergeCell ref="T43:V43"/>
    <mergeCell ref="W43:Y43"/>
    <mergeCell ref="A44:V44"/>
    <mergeCell ref="W44:Y44"/>
    <mergeCell ref="A48:A49"/>
    <mergeCell ref="B48:AA48"/>
    <mergeCell ref="B49:J49"/>
    <mergeCell ref="K49:S49"/>
    <mergeCell ref="T49:Y49"/>
    <mergeCell ref="Z49:AA49"/>
    <mergeCell ref="B50:J50"/>
    <mergeCell ref="K50:S50"/>
    <mergeCell ref="T50:Y50"/>
    <mergeCell ref="Z50:AA50"/>
    <mergeCell ref="B51:J51"/>
    <mergeCell ref="K51:S51"/>
    <mergeCell ref="T51:Y51"/>
    <mergeCell ref="Z51:AA51"/>
    <mergeCell ref="B52:J52"/>
    <mergeCell ref="K52:S52"/>
    <mergeCell ref="T52:Y52"/>
    <mergeCell ref="Z52:AA52"/>
    <mergeCell ref="B53:J53"/>
    <mergeCell ref="K53:S53"/>
    <mergeCell ref="T53:Y53"/>
    <mergeCell ref="Z53:AA53"/>
    <mergeCell ref="A57:A58"/>
    <mergeCell ref="B57:N57"/>
    <mergeCell ref="O57:R58"/>
    <mergeCell ref="S57:V58"/>
    <mergeCell ref="W57:Y58"/>
    <mergeCell ref="Z57:AA58"/>
    <mergeCell ref="B58:E58"/>
    <mergeCell ref="F58:I58"/>
    <mergeCell ref="J58:L58"/>
    <mergeCell ref="M58:N58"/>
    <mergeCell ref="B59:E59"/>
    <mergeCell ref="F59:I59"/>
    <mergeCell ref="J59:L59"/>
    <mergeCell ref="M59:N59"/>
    <mergeCell ref="O59:R59"/>
    <mergeCell ref="S59:V59"/>
    <mergeCell ref="W59:Y59"/>
    <mergeCell ref="Z59:AA59"/>
    <mergeCell ref="B60:E60"/>
    <mergeCell ref="F60:I60"/>
    <mergeCell ref="J60:L60"/>
    <mergeCell ref="M60:N60"/>
    <mergeCell ref="O60:R60"/>
    <mergeCell ref="S60:V60"/>
    <mergeCell ref="W60:Y60"/>
    <mergeCell ref="Z60:AA60"/>
    <mergeCell ref="B61:E61"/>
    <mergeCell ref="F61:I61"/>
    <mergeCell ref="J61:L61"/>
    <mergeCell ref="M61:N61"/>
    <mergeCell ref="O61:R61"/>
    <mergeCell ref="S61:V61"/>
    <mergeCell ref="B62:E62"/>
    <mergeCell ref="F62:I62"/>
    <mergeCell ref="J62:L62"/>
    <mergeCell ref="M62:N62"/>
    <mergeCell ref="O62:R62"/>
    <mergeCell ref="S62:V62"/>
    <mergeCell ref="W61:Y61"/>
    <mergeCell ref="Z61:AA61"/>
    <mergeCell ref="W62:Y62"/>
    <mergeCell ref="Z62:AA62"/>
    <mergeCell ref="W63:Y63"/>
    <mergeCell ref="Z63:AA63"/>
    <mergeCell ref="T67:X67"/>
    <mergeCell ref="Y67:Z67"/>
    <mergeCell ref="J63:L63"/>
    <mergeCell ref="M63:N63"/>
    <mergeCell ref="O63:R63"/>
    <mergeCell ref="S63:V63"/>
    <mergeCell ref="A63:E63"/>
    <mergeCell ref="F63:I63"/>
    <mergeCell ref="A68:B68"/>
    <mergeCell ref="C68:G68"/>
    <mergeCell ref="H68:N68"/>
    <mergeCell ref="O68:S68"/>
    <mergeCell ref="A67:B67"/>
    <mergeCell ref="C67:G67"/>
    <mergeCell ref="H67:N67"/>
    <mergeCell ref="O67:S67"/>
    <mergeCell ref="T68:X68"/>
    <mergeCell ref="Y68:Z68"/>
    <mergeCell ref="A69:B69"/>
    <mergeCell ref="C69:G69"/>
    <mergeCell ref="H69:N69"/>
    <mergeCell ref="O69:S69"/>
    <mergeCell ref="T69:X69"/>
    <mergeCell ref="Y69:Z69"/>
    <mergeCell ref="A70:B70"/>
    <mergeCell ref="C70:G70"/>
    <mergeCell ref="H70:N70"/>
    <mergeCell ref="O70:S70"/>
    <mergeCell ref="T70:X70"/>
    <mergeCell ref="Y70:Z70"/>
    <mergeCell ref="A71:B71"/>
    <mergeCell ref="C71:G71"/>
    <mergeCell ref="H71:N71"/>
    <mergeCell ref="O71:S71"/>
    <mergeCell ref="T71:X71"/>
    <mergeCell ref="Y71:Z71"/>
    <mergeCell ref="A75:E75"/>
    <mergeCell ref="F75:N75"/>
    <mergeCell ref="O75:Y75"/>
    <mergeCell ref="Z75:AA75"/>
    <mergeCell ref="A76:E76"/>
    <mergeCell ref="F76:N76"/>
    <mergeCell ref="O76:Y76"/>
    <mergeCell ref="Z76:AA76"/>
    <mergeCell ref="A77:E77"/>
    <mergeCell ref="F77:N77"/>
    <mergeCell ref="O77:Y77"/>
    <mergeCell ref="Z77:AA77"/>
    <mergeCell ref="A78:E78"/>
    <mergeCell ref="F78:N78"/>
    <mergeCell ref="O78:Y78"/>
    <mergeCell ref="Z78:AA78"/>
    <mergeCell ref="A79:E79"/>
    <mergeCell ref="F79:N79"/>
    <mergeCell ref="O79:Y79"/>
    <mergeCell ref="Z79:AA79"/>
    <mergeCell ref="A83:AA84"/>
    <mergeCell ref="B85:I85"/>
    <mergeCell ref="J85:P85"/>
    <mergeCell ref="Q85:U85"/>
    <mergeCell ref="V85:Y85"/>
    <mergeCell ref="B86:I86"/>
    <mergeCell ref="J86:P86"/>
    <mergeCell ref="Q86:U86"/>
    <mergeCell ref="V86:Y86"/>
    <mergeCell ref="B87:I87"/>
    <mergeCell ref="J87:P87"/>
    <mergeCell ref="Q87:U87"/>
    <mergeCell ref="V87:Y87"/>
    <mergeCell ref="Y94:AA94"/>
    <mergeCell ref="B88:I88"/>
    <mergeCell ref="J88:P88"/>
    <mergeCell ref="Q88:U88"/>
    <mergeCell ref="V88:Y88"/>
    <mergeCell ref="B89:I89"/>
    <mergeCell ref="J89:P89"/>
    <mergeCell ref="Q89:U89"/>
    <mergeCell ref="V89:Y89"/>
    <mergeCell ref="Q96:X96"/>
    <mergeCell ref="Y96:AA96"/>
    <mergeCell ref="A91:AA92"/>
    <mergeCell ref="B93:I93"/>
    <mergeCell ref="J93:P93"/>
    <mergeCell ref="Q93:X93"/>
    <mergeCell ref="Y93:AA93"/>
    <mergeCell ref="B94:I94"/>
    <mergeCell ref="J94:P94"/>
    <mergeCell ref="Q94:X94"/>
    <mergeCell ref="B97:I97"/>
    <mergeCell ref="J97:P97"/>
    <mergeCell ref="Q97:X97"/>
    <mergeCell ref="Y97:AA97"/>
    <mergeCell ref="B95:I95"/>
    <mergeCell ref="J95:P95"/>
    <mergeCell ref="Q95:X95"/>
    <mergeCell ref="Y95:AA95"/>
    <mergeCell ref="B96:I96"/>
    <mergeCell ref="J96:P96"/>
    <mergeCell ref="T40:V40"/>
    <mergeCell ref="W40:Y40"/>
    <mergeCell ref="B40:D40"/>
    <mergeCell ref="E40:G40"/>
    <mergeCell ref="H40:J40"/>
    <mergeCell ref="K40:M40"/>
    <mergeCell ref="N40:P40"/>
    <mergeCell ref="Q40:S40"/>
    <mergeCell ref="B28:D28"/>
    <mergeCell ref="E28:G28"/>
    <mergeCell ref="H28:J28"/>
    <mergeCell ref="K28:M28"/>
    <mergeCell ref="N28:P28"/>
    <mergeCell ref="Q28:S28"/>
    <mergeCell ref="T28:V28"/>
    <mergeCell ref="W28:Y28"/>
    <mergeCell ref="B29:D29"/>
    <mergeCell ref="E29:G29"/>
    <mergeCell ref="H29:J29"/>
    <mergeCell ref="K29:M29"/>
    <mergeCell ref="N29:P29"/>
    <mergeCell ref="Q29:S29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31:D31"/>
    <mergeCell ref="E31:G31"/>
    <mergeCell ref="H31:J31"/>
    <mergeCell ref="K31:M31"/>
    <mergeCell ref="N31:P31"/>
    <mergeCell ref="Q31:S31"/>
    <mergeCell ref="T31:V31"/>
    <mergeCell ref="W31:Y31"/>
    <mergeCell ref="B26:D26"/>
    <mergeCell ref="E26:G26"/>
    <mergeCell ref="H26:J26"/>
    <mergeCell ref="K26:M26"/>
    <mergeCell ref="N26:P26"/>
    <mergeCell ref="Q26:S26"/>
    <mergeCell ref="T26:V26"/>
    <mergeCell ref="W26:Y26"/>
    <mergeCell ref="B27:D27"/>
    <mergeCell ref="E27:G27"/>
    <mergeCell ref="H27:J27"/>
    <mergeCell ref="K27:M27"/>
    <mergeCell ref="N27:P27"/>
    <mergeCell ref="Q27:S27"/>
    <mergeCell ref="T27:V27"/>
    <mergeCell ref="W27:Y27"/>
  </mergeCells>
  <dataValidations count="15">
    <dataValidation type="list" allowBlank="1" showInputMessage="1" showErrorMessage="1" sqref="H69:N71">
      <formula1>$G$116:$G$120</formula1>
    </dataValidation>
    <dataValidation type="list" allowBlank="1" showInputMessage="1" showErrorMessage="1" sqref="B94:I97">
      <formula1>$B$129:$B$132</formula1>
    </dataValidation>
    <dataValidation type="list" allowBlank="1" showInputMessage="1" showErrorMessage="1" sqref="B87:I90">
      <formula1>$P$122:$P$127</formula1>
    </dataValidation>
    <dataValidation type="list" allowBlank="1" showInputMessage="1" showErrorMessage="1" sqref="Z77:AB79 Y94:AA94 Y95:AB97 AA87:AB90">
      <formula1>$L$122:$L$124</formula1>
    </dataValidation>
    <dataValidation type="list" allowBlank="1" showInputMessage="1" showErrorMessage="1" sqref="Y69:Z71">
      <formula1>$I$122:$I$125</formula1>
    </dataValidation>
    <dataValidation type="list" allowBlank="1" showInputMessage="1" showErrorMessage="1" sqref="O69:S71">
      <formula1>$L$116:$L$120</formula1>
    </dataValidation>
    <dataValidation type="list" allowBlank="1" showInputMessage="1" showErrorMessage="1" sqref="B40:D43 B25:D33">
      <formula1>$N$110:$N$113</formula1>
    </dataValidation>
    <dataValidation type="list" allowBlank="1" showInputMessage="1" showErrorMessage="1" sqref="T69:X71">
      <formula1>$B$122:$B$126</formula1>
    </dataValidation>
    <dataValidation type="list" allowBlank="1" showInputMessage="1" showErrorMessage="1" sqref="B6:Y6">
      <formula1>$I$110:$I$114</formula1>
    </dataValidation>
    <dataValidation type="list" allowBlank="1" showInputMessage="1" showErrorMessage="1" sqref="B5:Y5">
      <formula1>$D$110:$D$113</formula1>
    </dataValidation>
    <dataValidation type="list" allowBlank="1" showInputMessage="1" showErrorMessage="1" sqref="W25:Y33">
      <formula1>$B$116:$B$119</formula1>
    </dataValidation>
    <dataValidation type="list" allowBlank="1" showInputMessage="1" showErrorMessage="1" sqref="N25:P33">
      <formula1>$Z$110:$Z$121</formula1>
    </dataValidation>
    <dataValidation type="list" allowBlank="1" showInputMessage="1" showErrorMessage="1" sqref="K25:M33">
      <formula1>$U$110:$U$113</formula1>
    </dataValidation>
    <dataValidation type="list" allowBlank="1" showInputMessage="1" showErrorMessage="1" sqref="T25:V33">
      <formula1>$AA$110:$AA$125</formula1>
    </dataValidation>
    <dataValidation type="list" allowBlank="1" showInputMessage="1" showErrorMessage="1" sqref="E40:G43 E25:G33">
      <formula1>$Q$110:$Q$122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3" r:id="rId1"/>
  <rowBreaks count="2" manualBreakCount="2">
    <brk id="34" max="26" man="1"/>
    <brk id="8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24">
      <selection activeCell="F71" sqref="F71:P74"/>
    </sheetView>
  </sheetViews>
  <sheetFormatPr defaultColWidth="9.140625" defaultRowHeight="12.75"/>
  <cols>
    <col min="1" max="1" width="6.57421875" style="2" customWidth="1"/>
    <col min="2" max="2" width="10.8515625" style="2" customWidth="1"/>
    <col min="3" max="3" width="9.140625" style="2" customWidth="1"/>
    <col min="4" max="4" width="10.8515625" style="2" customWidth="1"/>
    <col min="5" max="5" width="11.7109375" style="2" customWidth="1"/>
    <col min="6" max="6" width="10.140625" style="2" customWidth="1"/>
    <col min="7" max="7" width="15.57421875" style="2" customWidth="1"/>
    <col min="8" max="9" width="13.28125" style="2" customWidth="1"/>
    <col min="10" max="10" width="12.140625" style="2" customWidth="1"/>
    <col min="11" max="11" width="13.421875" style="2" customWidth="1"/>
    <col min="12" max="13" width="9.140625" style="2" customWidth="1"/>
    <col min="14" max="14" width="12.8515625" style="2" customWidth="1"/>
    <col min="15" max="16" width="9.140625" style="2" customWidth="1"/>
    <col min="17" max="16384" width="9.140625" style="2" customWidth="1"/>
  </cols>
  <sheetData>
    <row r="1" spans="1:14" ht="19.5" customHeight="1" thickBot="1">
      <c r="A1" s="390" t="s">
        <v>184</v>
      </c>
      <c r="B1" s="391"/>
      <c r="C1" s="391"/>
      <c r="D1" s="391"/>
      <c r="E1" s="391"/>
      <c r="F1" s="391"/>
      <c r="G1" s="391"/>
      <c r="H1" s="391"/>
      <c r="I1" s="391"/>
      <c r="J1" s="391"/>
      <c r="K1" s="392"/>
      <c r="L1" s="17"/>
      <c r="M1" s="17"/>
      <c r="N1" s="17"/>
    </row>
    <row r="3" s="4" customFormat="1" ht="18.75">
      <c r="A3" s="1" t="s">
        <v>185</v>
      </c>
    </row>
    <row r="4" ht="16.5" thickBot="1"/>
    <row r="5" spans="1:11" ht="48" customHeight="1">
      <c r="A5" s="22" t="s">
        <v>186</v>
      </c>
      <c r="B5" s="18" t="s">
        <v>187</v>
      </c>
      <c r="C5" s="19" t="s">
        <v>188</v>
      </c>
      <c r="D5" s="19" t="s">
        <v>189</v>
      </c>
      <c r="E5" s="18" t="s">
        <v>190</v>
      </c>
      <c r="F5" s="18" t="s">
        <v>191</v>
      </c>
      <c r="G5" s="393" t="s">
        <v>192</v>
      </c>
      <c r="H5" s="393"/>
      <c r="I5" s="19" t="s">
        <v>193</v>
      </c>
      <c r="J5" s="18" t="s">
        <v>194</v>
      </c>
      <c r="K5" s="23" t="s">
        <v>195</v>
      </c>
    </row>
    <row r="6" spans="1:11" ht="15.75">
      <c r="A6" s="5" t="s">
        <v>41</v>
      </c>
      <c r="B6" s="6" t="s">
        <v>50</v>
      </c>
      <c r="C6" s="6" t="s">
        <v>51</v>
      </c>
      <c r="D6" s="6" t="s">
        <v>52</v>
      </c>
      <c r="E6" s="6" t="s">
        <v>53</v>
      </c>
      <c r="F6" s="6" t="s">
        <v>54</v>
      </c>
      <c r="G6" s="394" t="s">
        <v>55</v>
      </c>
      <c r="H6" s="394"/>
      <c r="I6" s="6" t="s">
        <v>56</v>
      </c>
      <c r="J6" s="6" t="s">
        <v>57</v>
      </c>
      <c r="K6" s="7" t="s">
        <v>58</v>
      </c>
    </row>
    <row r="7" spans="1:11" ht="16.5" customHeight="1">
      <c r="A7" s="56"/>
      <c r="B7" s="57"/>
      <c r="C7" s="57"/>
      <c r="D7" s="57"/>
      <c r="E7" s="57"/>
      <c r="F7" s="72">
        <f>C7*E7</f>
        <v>0</v>
      </c>
      <c r="G7" s="261"/>
      <c r="H7" s="261"/>
      <c r="I7" s="58"/>
      <c r="J7" s="58"/>
      <c r="K7" s="59"/>
    </row>
    <row r="8" spans="1:11" ht="15.75">
      <c r="A8" s="56"/>
      <c r="B8" s="57"/>
      <c r="C8" s="57"/>
      <c r="D8" s="57"/>
      <c r="E8" s="57"/>
      <c r="F8" s="72">
        <f>C8*E8</f>
        <v>0</v>
      </c>
      <c r="G8" s="395"/>
      <c r="H8" s="396"/>
      <c r="I8" s="58"/>
      <c r="J8" s="58"/>
      <c r="K8" s="59"/>
    </row>
    <row r="9" spans="1:11" ht="15.75">
      <c r="A9" s="56"/>
      <c r="B9" s="57"/>
      <c r="C9" s="57"/>
      <c r="D9" s="57"/>
      <c r="E9" s="57"/>
      <c r="F9" s="72">
        <f>C9*E9</f>
        <v>0</v>
      </c>
      <c r="G9" s="261"/>
      <c r="H9" s="261"/>
      <c r="I9" s="58"/>
      <c r="J9" s="58"/>
      <c r="K9" s="59"/>
    </row>
    <row r="10" spans="1:11" ht="16.5" thickBot="1">
      <c r="A10" s="397" t="s">
        <v>123</v>
      </c>
      <c r="B10" s="382"/>
      <c r="C10" s="382"/>
      <c r="D10" s="382"/>
      <c r="E10" s="382"/>
      <c r="F10" s="30">
        <f>SUM(F7:F9)</f>
        <v>0</v>
      </c>
      <c r="G10" s="398" t="s">
        <v>137</v>
      </c>
      <c r="H10" s="398"/>
      <c r="I10" s="398"/>
      <c r="J10" s="398"/>
      <c r="K10" s="399"/>
    </row>
    <row r="12" s="4" customFormat="1" ht="18.75">
      <c r="A12" s="1" t="s">
        <v>274</v>
      </c>
    </row>
    <row r="13" ht="7.5" customHeight="1" thickBot="1"/>
    <row r="14" spans="1:11" ht="38.25">
      <c r="A14" s="12" t="s">
        <v>221</v>
      </c>
      <c r="B14" s="383" t="s">
        <v>208</v>
      </c>
      <c r="C14" s="383"/>
      <c r="D14" s="383"/>
      <c r="E14" s="383"/>
      <c r="F14" s="383"/>
      <c r="G14" s="24" t="s">
        <v>207</v>
      </c>
      <c r="H14" s="24" t="s">
        <v>209</v>
      </c>
      <c r="I14" s="18" t="s">
        <v>210</v>
      </c>
      <c r="J14" s="19" t="s">
        <v>211</v>
      </c>
      <c r="K14" s="25" t="s">
        <v>212</v>
      </c>
    </row>
    <row r="15" spans="1:11" ht="15.75">
      <c r="A15" s="14" t="s">
        <v>41</v>
      </c>
      <c r="B15" s="384" t="s">
        <v>50</v>
      </c>
      <c r="C15" s="384"/>
      <c r="D15" s="384"/>
      <c r="E15" s="384"/>
      <c r="F15" s="384"/>
      <c r="G15" s="68" t="s">
        <v>51</v>
      </c>
      <c r="H15" s="68" t="s">
        <v>52</v>
      </c>
      <c r="I15" s="69" t="s">
        <v>287</v>
      </c>
      <c r="J15" s="70" t="s">
        <v>54</v>
      </c>
      <c r="K15" s="71" t="s">
        <v>55</v>
      </c>
    </row>
    <row r="16" spans="1:14" ht="15.75">
      <c r="A16" s="9" t="s">
        <v>224</v>
      </c>
      <c r="B16" s="369" t="s">
        <v>206</v>
      </c>
      <c r="C16" s="369"/>
      <c r="D16" s="369"/>
      <c r="E16" s="369"/>
      <c r="F16" s="369"/>
      <c r="G16" s="38">
        <f>G17+G18+G20+G22+G23+G24+G25+G26+G27+G28</f>
        <v>0</v>
      </c>
      <c r="H16" s="38">
        <f>H17+H18+H20+H22+H23+H24+H25+H26+H27+H28</f>
        <v>0</v>
      </c>
      <c r="I16" s="64">
        <f>H16-G16</f>
        <v>0</v>
      </c>
      <c r="J16" s="65">
        <f>IF(H16=0,0,H16/G16)</f>
        <v>0</v>
      </c>
      <c r="K16" s="31" t="str">
        <f>IF(ABS(I16)&gt;ABS($G$33),"!!!","OK")</f>
        <v>OK</v>
      </c>
      <c r="N16" s="2">
        <f>_xlfn.IFERROR(G22/G16,"")</f>
      </c>
    </row>
    <row r="17" spans="1:11" ht="15.75">
      <c r="A17" s="9" t="s">
        <v>89</v>
      </c>
      <c r="B17" s="369" t="s">
        <v>196</v>
      </c>
      <c r="C17" s="369"/>
      <c r="D17" s="369"/>
      <c r="E17" s="369"/>
      <c r="F17" s="369"/>
      <c r="G17" s="34"/>
      <c r="H17" s="34"/>
      <c r="I17" s="66" t="s">
        <v>137</v>
      </c>
      <c r="J17" s="67" t="s">
        <v>137</v>
      </c>
      <c r="K17" s="31" t="s">
        <v>137</v>
      </c>
    </row>
    <row r="18" spans="1:14" ht="15.75">
      <c r="A18" s="9" t="s">
        <v>90</v>
      </c>
      <c r="B18" s="369" t="s">
        <v>215</v>
      </c>
      <c r="C18" s="369"/>
      <c r="D18" s="369"/>
      <c r="E18" s="369"/>
      <c r="F18" s="369"/>
      <c r="G18" s="34"/>
      <c r="H18" s="34"/>
      <c r="I18" s="66">
        <f>H18-G18</f>
        <v>0</v>
      </c>
      <c r="J18" s="67">
        <f>IF(H18=0,0,H18/G18)</f>
        <v>0</v>
      </c>
      <c r="K18" s="31" t="str">
        <f>IF(ABS(I18)&gt;ABS($G$33),"!!!","OK")</f>
        <v>OK</v>
      </c>
      <c r="N18" s="2">
        <f>IF(B35=N35,(_xlfn.IFERROR(G22/G16,0)),0)+IF(B35=N36,(_xlfn.IFERROR(G22/G16,0)),0)+IF(B35=N34,(_xlfn.IFERROR(G18+G20+G22/G16,0)),0)</f>
        <v>0</v>
      </c>
    </row>
    <row r="19" spans="1:11" ht="15.75">
      <c r="A19" s="9"/>
      <c r="B19" s="369" t="s">
        <v>216</v>
      </c>
      <c r="C19" s="369"/>
      <c r="D19" s="369"/>
      <c r="E19" s="369"/>
      <c r="F19" s="369"/>
      <c r="G19" s="34"/>
      <c r="H19" s="34"/>
      <c r="I19" s="66" t="s">
        <v>137</v>
      </c>
      <c r="J19" s="67" t="s">
        <v>137</v>
      </c>
      <c r="K19" s="31" t="s">
        <v>137</v>
      </c>
    </row>
    <row r="20" spans="1:11" ht="15.75">
      <c r="A20" s="9" t="s">
        <v>91</v>
      </c>
      <c r="B20" s="369" t="s">
        <v>213</v>
      </c>
      <c r="C20" s="369"/>
      <c r="D20" s="369"/>
      <c r="E20" s="369"/>
      <c r="F20" s="369"/>
      <c r="G20" s="34"/>
      <c r="H20" s="34"/>
      <c r="I20" s="66">
        <f>H20-G20</f>
        <v>0</v>
      </c>
      <c r="J20" s="67">
        <f>IF(H20=0,0,H20/G20)</f>
        <v>0</v>
      </c>
      <c r="K20" s="31" t="str">
        <f>IF(ABS(I20)&gt;ABS($G$33),"!!!","OK")</f>
        <v>OK</v>
      </c>
    </row>
    <row r="21" spans="1:11" ht="15.75">
      <c r="A21" s="9"/>
      <c r="B21" s="369" t="s">
        <v>214</v>
      </c>
      <c r="C21" s="369"/>
      <c r="D21" s="369"/>
      <c r="E21" s="369"/>
      <c r="F21" s="369"/>
      <c r="G21" s="34"/>
      <c r="H21" s="34"/>
      <c r="I21" s="66" t="s">
        <v>137</v>
      </c>
      <c r="J21" s="67" t="s">
        <v>137</v>
      </c>
      <c r="K21" s="31" t="s">
        <v>137</v>
      </c>
    </row>
    <row r="22" spans="1:11" ht="15.75">
      <c r="A22" s="9" t="s">
        <v>92</v>
      </c>
      <c r="B22" s="369" t="s">
        <v>197</v>
      </c>
      <c r="C22" s="369"/>
      <c r="D22" s="369"/>
      <c r="E22" s="369"/>
      <c r="F22" s="369"/>
      <c r="G22" s="34"/>
      <c r="H22" s="34"/>
      <c r="I22" s="66">
        <f>H22-G22</f>
        <v>0</v>
      </c>
      <c r="J22" s="67">
        <f>IF(H22=0,0,H22/G22)</f>
        <v>0</v>
      </c>
      <c r="K22" s="31" t="str">
        <f aca="true" t="shared" si="0" ref="K22:K30">IF(ABS(I22)&gt;ABS($G$33),"!!!","OK")</f>
        <v>OK</v>
      </c>
    </row>
    <row r="23" spans="1:11" ht="15.75">
      <c r="A23" s="9" t="s">
        <v>198</v>
      </c>
      <c r="B23" s="369" t="s">
        <v>199</v>
      </c>
      <c r="C23" s="369"/>
      <c r="D23" s="369"/>
      <c r="E23" s="369"/>
      <c r="F23" s="369"/>
      <c r="G23" s="34"/>
      <c r="H23" s="34"/>
      <c r="I23" s="66">
        <f aca="true" t="shared" si="1" ref="I23:I28">H23-G23</f>
        <v>0</v>
      </c>
      <c r="J23" s="67">
        <f aca="true" t="shared" si="2" ref="J23:J31">IF(H23=0,0,H23/G23)</f>
        <v>0</v>
      </c>
      <c r="K23" s="31" t="str">
        <f t="shared" si="0"/>
        <v>OK</v>
      </c>
    </row>
    <row r="24" spans="1:11" ht="15.75">
      <c r="A24" s="9" t="s">
        <v>200</v>
      </c>
      <c r="B24" s="369" t="s">
        <v>201</v>
      </c>
      <c r="C24" s="369"/>
      <c r="D24" s="369"/>
      <c r="E24" s="369"/>
      <c r="F24" s="369"/>
      <c r="G24" s="34"/>
      <c r="H24" s="34"/>
      <c r="I24" s="66">
        <f t="shared" si="1"/>
        <v>0</v>
      </c>
      <c r="J24" s="67">
        <f t="shared" si="2"/>
        <v>0</v>
      </c>
      <c r="K24" s="31" t="str">
        <f t="shared" si="0"/>
        <v>OK</v>
      </c>
    </row>
    <row r="25" spans="1:11" ht="15.75">
      <c r="A25" s="9" t="s">
        <v>93</v>
      </c>
      <c r="B25" s="369" t="s">
        <v>202</v>
      </c>
      <c r="C25" s="369"/>
      <c r="D25" s="369"/>
      <c r="E25" s="369"/>
      <c r="F25" s="369"/>
      <c r="G25" s="34"/>
      <c r="H25" s="34"/>
      <c r="I25" s="66">
        <f t="shared" si="1"/>
        <v>0</v>
      </c>
      <c r="J25" s="67">
        <f t="shared" si="2"/>
        <v>0</v>
      </c>
      <c r="K25" s="31" t="str">
        <f t="shared" si="0"/>
        <v>OK</v>
      </c>
    </row>
    <row r="26" spans="1:11" ht="15.75">
      <c r="A26" s="9" t="s">
        <v>94</v>
      </c>
      <c r="B26" s="369" t="s">
        <v>203</v>
      </c>
      <c r="C26" s="369"/>
      <c r="D26" s="369"/>
      <c r="E26" s="369"/>
      <c r="F26" s="369"/>
      <c r="G26" s="34"/>
      <c r="H26" s="34"/>
      <c r="I26" s="66">
        <f t="shared" si="1"/>
        <v>0</v>
      </c>
      <c r="J26" s="67">
        <f t="shared" si="2"/>
        <v>0</v>
      </c>
      <c r="K26" s="31" t="str">
        <f t="shared" si="0"/>
        <v>OK</v>
      </c>
    </row>
    <row r="27" spans="1:11" ht="15.75">
      <c r="A27" s="9" t="s">
        <v>95</v>
      </c>
      <c r="B27" s="369" t="s">
        <v>204</v>
      </c>
      <c r="C27" s="369"/>
      <c r="D27" s="369"/>
      <c r="E27" s="369"/>
      <c r="F27" s="369"/>
      <c r="G27" s="34"/>
      <c r="H27" s="34"/>
      <c r="I27" s="66">
        <f t="shared" si="1"/>
        <v>0</v>
      </c>
      <c r="J27" s="67">
        <f t="shared" si="2"/>
        <v>0</v>
      </c>
      <c r="K27" s="31" t="str">
        <f t="shared" si="0"/>
        <v>OK</v>
      </c>
    </row>
    <row r="28" spans="1:11" ht="15.75">
      <c r="A28" s="9" t="s">
        <v>96</v>
      </c>
      <c r="B28" s="369" t="s">
        <v>205</v>
      </c>
      <c r="C28" s="369"/>
      <c r="D28" s="369"/>
      <c r="E28" s="369"/>
      <c r="F28" s="369"/>
      <c r="G28" s="34"/>
      <c r="H28" s="34"/>
      <c r="I28" s="66">
        <f t="shared" si="1"/>
        <v>0</v>
      </c>
      <c r="J28" s="67">
        <f t="shared" si="2"/>
        <v>0</v>
      </c>
      <c r="K28" s="31" t="str">
        <f t="shared" si="0"/>
        <v>OK</v>
      </c>
    </row>
    <row r="29" spans="1:11" ht="15.75">
      <c r="A29" s="9" t="s">
        <v>220</v>
      </c>
      <c r="B29" s="369" t="s">
        <v>219</v>
      </c>
      <c r="C29" s="369"/>
      <c r="D29" s="369"/>
      <c r="E29" s="369"/>
      <c r="F29" s="369"/>
      <c r="G29" s="39"/>
      <c r="H29" s="39"/>
      <c r="I29" s="64">
        <f>H29-G29</f>
        <v>0</v>
      </c>
      <c r="J29" s="67">
        <f t="shared" si="2"/>
        <v>0</v>
      </c>
      <c r="K29" s="31" t="str">
        <f t="shared" si="0"/>
        <v>OK</v>
      </c>
    </row>
    <row r="30" spans="1:11" ht="15.75">
      <c r="A30" s="9" t="s">
        <v>222</v>
      </c>
      <c r="B30" s="369" t="s">
        <v>223</v>
      </c>
      <c r="C30" s="369"/>
      <c r="D30" s="369"/>
      <c r="E30" s="369"/>
      <c r="F30" s="369"/>
      <c r="G30" s="39"/>
      <c r="H30" s="39"/>
      <c r="I30" s="64">
        <f>H30-G30</f>
        <v>0</v>
      </c>
      <c r="J30" s="67">
        <f t="shared" si="2"/>
        <v>0</v>
      </c>
      <c r="K30" s="31" t="str">
        <f t="shared" si="0"/>
        <v>OK</v>
      </c>
    </row>
    <row r="31" spans="1:11" ht="15.75">
      <c r="A31" s="26" t="s">
        <v>232</v>
      </c>
      <c r="B31" s="389" t="s">
        <v>123</v>
      </c>
      <c r="C31" s="389"/>
      <c r="D31" s="389"/>
      <c r="E31" s="389"/>
      <c r="F31" s="389"/>
      <c r="G31" s="35">
        <f>G16+G29+G30</f>
        <v>0</v>
      </c>
      <c r="H31" s="35">
        <f>H16+H29+H30</f>
        <v>0</v>
      </c>
      <c r="I31" s="64">
        <f>H31-G31</f>
        <v>0</v>
      </c>
      <c r="J31" s="67">
        <f t="shared" si="2"/>
        <v>0</v>
      </c>
      <c r="K31" s="32" t="s">
        <v>137</v>
      </c>
    </row>
    <row r="32" spans="1:11" ht="15.75">
      <c r="A32" s="388" t="s">
        <v>217</v>
      </c>
      <c r="B32" s="389"/>
      <c r="C32" s="389"/>
      <c r="D32" s="389"/>
      <c r="E32" s="389"/>
      <c r="F32" s="389"/>
      <c r="G32" s="36">
        <f>G17+G19+G21</f>
        <v>0</v>
      </c>
      <c r="H32" s="36">
        <f>H17+H19+H21</f>
        <v>0</v>
      </c>
      <c r="I32" s="36" t="s">
        <v>137</v>
      </c>
      <c r="J32" s="28" t="s">
        <v>137</v>
      </c>
      <c r="K32" s="32" t="s">
        <v>137</v>
      </c>
    </row>
    <row r="33" spans="1:11" ht="16.5" thickBot="1">
      <c r="A33" s="372" t="s">
        <v>218</v>
      </c>
      <c r="B33" s="373"/>
      <c r="C33" s="373"/>
      <c r="D33" s="373"/>
      <c r="E33" s="373"/>
      <c r="F33" s="373"/>
      <c r="G33" s="37">
        <f>((G16+G29+G30)-G32)*0.1</f>
        <v>0</v>
      </c>
      <c r="H33" s="37" t="s">
        <v>137</v>
      </c>
      <c r="I33" s="37" t="s">
        <v>137</v>
      </c>
      <c r="J33" s="29" t="s">
        <v>137</v>
      </c>
      <c r="K33" s="33" t="s">
        <v>137</v>
      </c>
    </row>
    <row r="34" spans="1:14" ht="16.5" thickBot="1">
      <c r="A34" s="374"/>
      <c r="B34" s="374"/>
      <c r="C34" s="374"/>
      <c r="D34" s="374"/>
      <c r="E34" s="374"/>
      <c r="F34" s="374"/>
      <c r="N34" s="2" t="s">
        <v>34</v>
      </c>
    </row>
    <row r="35" spans="1:14" ht="16.5" thickBot="1">
      <c r="A35" s="40"/>
      <c r="B35" s="386" t="str">
        <f>'I daļa'!C49</f>
        <v>Izvēlēties!</v>
      </c>
      <c r="C35" s="387"/>
      <c r="D35" s="387"/>
      <c r="E35" s="387"/>
      <c r="F35" s="370" t="s">
        <v>267</v>
      </c>
      <c r="G35" s="371"/>
      <c r="N35" s="2" t="s">
        <v>33</v>
      </c>
    </row>
    <row r="36" spans="1:14" ht="30" customHeight="1">
      <c r="A36" s="41"/>
      <c r="B36" s="401" t="s">
        <v>268</v>
      </c>
      <c r="C36" s="402"/>
      <c r="D36" s="401" t="s">
        <v>288</v>
      </c>
      <c r="E36" s="405"/>
      <c r="F36" s="406" t="s">
        <v>271</v>
      </c>
      <c r="G36" s="405"/>
      <c r="I36" s="158"/>
      <c r="N36" s="2" t="s">
        <v>32</v>
      </c>
    </row>
    <row r="37" spans="1:10" ht="32.25" customHeight="1">
      <c r="A37" s="42"/>
      <c r="B37" s="47" t="s">
        <v>269</v>
      </c>
      <c r="C37" s="48" t="s">
        <v>270</v>
      </c>
      <c r="D37" s="49" t="s">
        <v>272</v>
      </c>
      <c r="E37" s="50" t="s">
        <v>270</v>
      </c>
      <c r="F37" s="51" t="s">
        <v>269</v>
      </c>
      <c r="G37" s="52" t="s">
        <v>270</v>
      </c>
      <c r="H37" s="385"/>
      <c r="I37" s="385"/>
      <c r="J37" s="158"/>
    </row>
    <row r="38" spans="1:14" ht="15.75">
      <c r="A38" s="43"/>
      <c r="B38" s="49">
        <f>IF((B35=N35),IF(_xlfn.IFERROR(G22/G16,0)&lt;40%,20%,10%))+IF((B35=N36),IF(_xlfn.IFERROR(G22/G16,0)&lt;40%,20%,10%))+IF((B35=N34),IF(_xlfn.IFERROR((G18+G20+G22)/G16,0)&lt;40%,5%,2.5%))</f>
        <v>0</v>
      </c>
      <c r="C38" s="53">
        <f>IF(H29=0,0,H29/H16)</f>
        <v>0</v>
      </c>
      <c r="D38" s="49">
        <f>IF(B35=N35,(IF(G22=0,0,G22/G16)),0)+IF(B35=N36,(IF(G22=0,0,G22/G16)),0)+IF(B35=N34,(IF(G18+G20+G22=0,0,(G18+G20+G22)/G16)),0)</f>
        <v>0</v>
      </c>
      <c r="E38" s="161">
        <f>IF(B35=N35,(IF(H22=0,0,H22/H16)),0)+IF(B35=N36,(IF(H22=0,0,H22/H16)),0)+IF(B35=N34,(IF(H18+H20+H22=0,0,(H18+H20+H22)/H16)),0)</f>
        <v>0</v>
      </c>
      <c r="F38" s="54">
        <v>0.5</v>
      </c>
      <c r="G38" s="50">
        <f>IF(H30=0,0,H30/(H59+H60+H61))</f>
        <v>0</v>
      </c>
      <c r="H38" s="20"/>
      <c r="I38" s="20"/>
      <c r="N38" s="2">
        <v>1</v>
      </c>
    </row>
    <row r="39" spans="1:14" ht="16.5" thickBot="1">
      <c r="A39" s="43"/>
      <c r="B39" s="403" t="str">
        <f>IF(C38&gt;B38,"!!!","OK")</f>
        <v>OK</v>
      </c>
      <c r="C39" s="404"/>
      <c r="D39" s="377" t="str">
        <f>IF(E38&gt;D38,"!!!","OK")</f>
        <v>OK</v>
      </c>
      <c r="E39" s="378"/>
      <c r="F39" s="375" t="str">
        <f>IF(G38&gt;F38,"!!!","OK")</f>
        <v>OK</v>
      </c>
      <c r="G39" s="376"/>
      <c r="H39" s="46"/>
      <c r="I39" s="46"/>
      <c r="N39" s="2">
        <v>2</v>
      </c>
    </row>
    <row r="40" spans="1:14" ht="15.75">
      <c r="A40" s="44"/>
      <c r="G40" s="21"/>
      <c r="H40" s="400"/>
      <c r="I40" s="400"/>
      <c r="N40" s="2">
        <v>3</v>
      </c>
    </row>
    <row r="41" spans="1:14" ht="18.75">
      <c r="A41" s="138" t="s">
        <v>275</v>
      </c>
      <c r="G41" s="21"/>
      <c r="H41" s="135"/>
      <c r="I41" s="135"/>
      <c r="N41" s="2">
        <v>4</v>
      </c>
    </row>
    <row r="42" spans="1:14" ht="47.25">
      <c r="A42" s="145" t="s">
        <v>276</v>
      </c>
      <c r="B42" s="379" t="s">
        <v>277</v>
      </c>
      <c r="C42" s="380"/>
      <c r="D42" s="380"/>
      <c r="E42" s="380"/>
      <c r="F42" s="381"/>
      <c r="G42" s="139" t="s">
        <v>278</v>
      </c>
      <c r="H42" s="139" t="s">
        <v>209</v>
      </c>
      <c r="I42" s="140" t="s">
        <v>210</v>
      </c>
      <c r="J42" s="141" t="s">
        <v>211</v>
      </c>
      <c r="K42" s="142" t="s">
        <v>212</v>
      </c>
      <c r="N42" s="2">
        <v>5</v>
      </c>
    </row>
    <row r="43" spans="1:14" ht="15.75">
      <c r="A43" s="136" t="s">
        <v>41</v>
      </c>
      <c r="B43" s="384" t="s">
        <v>50</v>
      </c>
      <c r="C43" s="384"/>
      <c r="D43" s="384"/>
      <c r="E43" s="384"/>
      <c r="F43" s="384"/>
      <c r="G43" s="68" t="s">
        <v>51</v>
      </c>
      <c r="H43" s="68" t="s">
        <v>52</v>
      </c>
      <c r="I43" s="69" t="s">
        <v>287</v>
      </c>
      <c r="J43" s="70" t="s">
        <v>54</v>
      </c>
      <c r="K43" s="143" t="s">
        <v>55</v>
      </c>
      <c r="N43" s="2">
        <v>6</v>
      </c>
    </row>
    <row r="44" spans="1:14" ht="15.75">
      <c r="A44" s="144">
        <v>1</v>
      </c>
      <c r="B44" s="410" t="s">
        <v>279</v>
      </c>
      <c r="C44" s="411"/>
      <c r="D44" s="411"/>
      <c r="E44" s="411"/>
      <c r="F44" s="412"/>
      <c r="G44" s="147"/>
      <c r="H44" s="147"/>
      <c r="I44" s="148">
        <f>H44-G44</f>
        <v>0</v>
      </c>
      <c r="J44" s="160">
        <f>IF(H44=0,0,H44/G44)</f>
        <v>0</v>
      </c>
      <c r="K44" s="149" t="str">
        <f>IF(ABS(I44)&gt;ABS($G$33),"!!!","OK")</f>
        <v>OK</v>
      </c>
      <c r="N44" s="2">
        <v>7</v>
      </c>
    </row>
    <row r="45" spans="1:14" ht="15.75">
      <c r="A45" s="146"/>
      <c r="B45" s="234"/>
      <c r="C45" s="234"/>
      <c r="D45" s="234"/>
      <c r="E45" s="234"/>
      <c r="F45" s="234"/>
      <c r="G45" s="147"/>
      <c r="H45" s="147"/>
      <c r="I45" s="148">
        <f aca="true" t="shared" si="3" ref="I45:I51">H45-G45</f>
        <v>0</v>
      </c>
      <c r="J45" s="160">
        <f aca="true" t="shared" si="4" ref="J45:J51">IF(H45=0,0,H45/G45)</f>
        <v>0</v>
      </c>
      <c r="K45" s="149" t="str">
        <f aca="true" t="shared" si="5" ref="K45:K51">IF(ABS(I45)&gt;ABS($G$33),"!!!","OK")</f>
        <v>OK</v>
      </c>
      <c r="N45" s="2">
        <v>8</v>
      </c>
    </row>
    <row r="46" spans="1:14" ht="15.75">
      <c r="A46" s="146"/>
      <c r="B46" s="234"/>
      <c r="C46" s="234"/>
      <c r="D46" s="234"/>
      <c r="E46" s="234"/>
      <c r="F46" s="234"/>
      <c r="G46" s="147"/>
      <c r="H46" s="147"/>
      <c r="I46" s="148">
        <f t="shared" si="3"/>
        <v>0</v>
      </c>
      <c r="J46" s="160">
        <f t="shared" si="4"/>
        <v>0</v>
      </c>
      <c r="K46" s="149" t="str">
        <f t="shared" si="5"/>
        <v>OK</v>
      </c>
      <c r="N46" s="2">
        <v>9</v>
      </c>
    </row>
    <row r="47" spans="1:14" ht="15.75">
      <c r="A47" s="146"/>
      <c r="B47" s="234"/>
      <c r="C47" s="234"/>
      <c r="D47" s="234"/>
      <c r="E47" s="234"/>
      <c r="F47" s="234"/>
      <c r="G47" s="147"/>
      <c r="H47" s="147"/>
      <c r="I47" s="148">
        <f t="shared" si="3"/>
        <v>0</v>
      </c>
      <c r="J47" s="160">
        <f t="shared" si="4"/>
        <v>0</v>
      </c>
      <c r="K47" s="149" t="str">
        <f t="shared" si="5"/>
        <v>OK</v>
      </c>
      <c r="N47" s="2">
        <v>10</v>
      </c>
    </row>
    <row r="48" spans="1:11" ht="15.75">
      <c r="A48" s="146"/>
      <c r="B48" s="234"/>
      <c r="C48" s="234"/>
      <c r="D48" s="234"/>
      <c r="E48" s="234"/>
      <c r="F48" s="234"/>
      <c r="G48" s="147"/>
      <c r="H48" s="147"/>
      <c r="I48" s="148">
        <f t="shared" si="3"/>
        <v>0</v>
      </c>
      <c r="J48" s="160">
        <f t="shared" si="4"/>
        <v>0</v>
      </c>
      <c r="K48" s="149" t="str">
        <f t="shared" si="5"/>
        <v>OK</v>
      </c>
    </row>
    <row r="49" spans="1:11" ht="15.75">
      <c r="A49" s="146"/>
      <c r="B49" s="234"/>
      <c r="C49" s="234"/>
      <c r="D49" s="234"/>
      <c r="E49" s="234"/>
      <c r="F49" s="234"/>
      <c r="G49" s="147"/>
      <c r="H49" s="147"/>
      <c r="I49" s="148">
        <f t="shared" si="3"/>
        <v>0</v>
      </c>
      <c r="J49" s="160">
        <f t="shared" si="4"/>
        <v>0</v>
      </c>
      <c r="K49" s="149" t="str">
        <f t="shared" si="5"/>
        <v>OK</v>
      </c>
    </row>
    <row r="50" spans="1:11" ht="15.75">
      <c r="A50" s="146"/>
      <c r="B50" s="234"/>
      <c r="C50" s="234"/>
      <c r="D50" s="234"/>
      <c r="E50" s="234"/>
      <c r="F50" s="234"/>
      <c r="G50" s="147"/>
      <c r="H50" s="147"/>
      <c r="I50" s="148">
        <f t="shared" si="3"/>
        <v>0</v>
      </c>
      <c r="J50" s="160">
        <f t="shared" si="4"/>
        <v>0</v>
      </c>
      <c r="K50" s="149" t="str">
        <f t="shared" si="5"/>
        <v>OK</v>
      </c>
    </row>
    <row r="51" spans="1:11" ht="16.5" thickBot="1">
      <c r="A51" s="146"/>
      <c r="B51" s="413"/>
      <c r="C51" s="413"/>
      <c r="D51" s="413"/>
      <c r="E51" s="234"/>
      <c r="F51" s="234"/>
      <c r="G51" s="147"/>
      <c r="H51" s="147"/>
      <c r="I51" s="148">
        <f t="shared" si="3"/>
        <v>0</v>
      </c>
      <c r="J51" s="160">
        <f t="shared" si="4"/>
        <v>0</v>
      </c>
      <c r="K51" s="149" t="str">
        <f t="shared" si="5"/>
        <v>OK</v>
      </c>
    </row>
    <row r="52" spans="1:9" ht="39.75" customHeight="1">
      <c r="A52" s="44"/>
      <c r="B52" s="407" t="s">
        <v>280</v>
      </c>
      <c r="C52" s="408"/>
      <c r="D52" s="409"/>
      <c r="G52" s="21"/>
      <c r="H52" s="135"/>
      <c r="I52" s="135"/>
    </row>
    <row r="53" spans="1:9" ht="15.75">
      <c r="A53" s="44"/>
      <c r="B53" s="150" t="s">
        <v>269</v>
      </c>
      <c r="C53" s="151" t="s">
        <v>270</v>
      </c>
      <c r="D53" s="152"/>
      <c r="G53" s="21"/>
      <c r="H53" s="135"/>
      <c r="I53" s="135"/>
    </row>
    <row r="54" spans="1:6" ht="18.75" customHeight="1" thickBot="1">
      <c r="A54" s="45"/>
      <c r="B54" s="153">
        <v>0.1</v>
      </c>
      <c r="C54" s="154">
        <f>IF(H44=0,0,H44/H31)</f>
        <v>0</v>
      </c>
      <c r="D54" s="137" t="str">
        <f>IF(C54&gt;B54,"Pārsniedz!","OK")</f>
        <v>OK</v>
      </c>
      <c r="E54" s="385"/>
      <c r="F54" s="385"/>
    </row>
    <row r="55" ht="16.5" thickBot="1"/>
    <row r="56" spans="1:10" ht="38.25">
      <c r="A56" s="12" t="s">
        <v>221</v>
      </c>
      <c r="B56" s="383" t="s">
        <v>225</v>
      </c>
      <c r="C56" s="383"/>
      <c r="D56" s="383"/>
      <c r="E56" s="383"/>
      <c r="F56" s="383"/>
      <c r="G56" s="13" t="s">
        <v>207</v>
      </c>
      <c r="H56" s="13" t="s">
        <v>209</v>
      </c>
      <c r="I56" s="3" t="s">
        <v>210</v>
      </c>
      <c r="J56" s="8" t="s">
        <v>211</v>
      </c>
    </row>
    <row r="57" spans="1:10" ht="15.75">
      <c r="A57" s="14" t="s">
        <v>41</v>
      </c>
      <c r="B57" s="384" t="s">
        <v>50</v>
      </c>
      <c r="C57" s="384"/>
      <c r="D57" s="384"/>
      <c r="E57" s="384"/>
      <c r="F57" s="384"/>
      <c r="G57" s="10" t="s">
        <v>51</v>
      </c>
      <c r="H57" s="10" t="s">
        <v>52</v>
      </c>
      <c r="I57" s="11" t="s">
        <v>287</v>
      </c>
      <c r="J57" s="15" t="s">
        <v>54</v>
      </c>
    </row>
    <row r="58" spans="1:10" ht="15.75">
      <c r="A58" s="9" t="s">
        <v>226</v>
      </c>
      <c r="B58" s="369" t="s">
        <v>233</v>
      </c>
      <c r="C58" s="369"/>
      <c r="D58" s="369"/>
      <c r="E58" s="369"/>
      <c r="F58" s="369"/>
      <c r="G58" s="61"/>
      <c r="H58" s="61"/>
      <c r="I58" s="63">
        <f aca="true" t="shared" si="6" ref="I58:I63">H58-G58</f>
        <v>0</v>
      </c>
      <c r="J58" s="50">
        <f aca="true" t="shared" si="7" ref="J58:J63">IF(H58=0,0,H58/G58)</f>
        <v>0</v>
      </c>
    </row>
    <row r="59" spans="1:10" ht="15.75">
      <c r="A59" s="9" t="s">
        <v>228</v>
      </c>
      <c r="B59" s="369" t="s">
        <v>234</v>
      </c>
      <c r="C59" s="369"/>
      <c r="D59" s="369"/>
      <c r="E59" s="369"/>
      <c r="F59" s="369"/>
      <c r="G59" s="61"/>
      <c r="H59" s="61"/>
      <c r="I59" s="63">
        <f t="shared" si="6"/>
        <v>0</v>
      </c>
      <c r="J59" s="50">
        <f t="shared" si="7"/>
        <v>0</v>
      </c>
    </row>
    <row r="60" spans="1:10" ht="15.75">
      <c r="A60" s="9" t="s">
        <v>227</v>
      </c>
      <c r="B60" s="369" t="s">
        <v>235</v>
      </c>
      <c r="C60" s="369"/>
      <c r="D60" s="369"/>
      <c r="E60" s="369"/>
      <c r="F60" s="369"/>
      <c r="G60" s="61"/>
      <c r="H60" s="61"/>
      <c r="I60" s="63">
        <f t="shared" si="6"/>
        <v>0</v>
      </c>
      <c r="J60" s="50">
        <f t="shared" si="7"/>
        <v>0</v>
      </c>
    </row>
    <row r="61" spans="1:10" ht="15.75">
      <c r="A61" s="9" t="s">
        <v>229</v>
      </c>
      <c r="B61" s="369" t="s">
        <v>236</v>
      </c>
      <c r="C61" s="369"/>
      <c r="D61" s="369"/>
      <c r="E61" s="369"/>
      <c r="F61" s="369"/>
      <c r="G61" s="61"/>
      <c r="H61" s="61"/>
      <c r="I61" s="63">
        <f t="shared" si="6"/>
        <v>0</v>
      </c>
      <c r="J61" s="50">
        <f t="shared" si="7"/>
        <v>0</v>
      </c>
    </row>
    <row r="62" spans="1:10" ht="15.75">
      <c r="A62" s="9" t="s">
        <v>230</v>
      </c>
      <c r="B62" s="369" t="s">
        <v>237</v>
      </c>
      <c r="C62" s="369"/>
      <c r="D62" s="369"/>
      <c r="E62" s="369"/>
      <c r="F62" s="369"/>
      <c r="G62" s="61"/>
      <c r="H62" s="61"/>
      <c r="I62" s="63">
        <f t="shared" si="6"/>
        <v>0</v>
      </c>
      <c r="J62" s="50">
        <f t="shared" si="7"/>
        <v>0</v>
      </c>
    </row>
    <row r="63" spans="1:10" ht="16.5" thickBot="1">
      <c r="A63" s="16" t="s">
        <v>231</v>
      </c>
      <c r="B63" s="382" t="s">
        <v>123</v>
      </c>
      <c r="C63" s="382"/>
      <c r="D63" s="382"/>
      <c r="E63" s="382"/>
      <c r="F63" s="382"/>
      <c r="G63" s="62">
        <f>SUM(G58:G62)</f>
        <v>0</v>
      </c>
      <c r="H63" s="62">
        <f>SUM(H58:H62)</f>
        <v>0</v>
      </c>
      <c r="I63" s="162">
        <f t="shared" si="6"/>
        <v>0</v>
      </c>
      <c r="J63" s="159">
        <f t="shared" si="7"/>
        <v>0</v>
      </c>
    </row>
  </sheetData>
  <sheetProtection formatCells="0" formatColumns="0" formatRows="0" insertColumns="0" insertRows="0" deleteColumns="0" deleteRows="0"/>
  <mergeCells count="59">
    <mergeCell ref="B52:D52"/>
    <mergeCell ref="B47:F47"/>
    <mergeCell ref="B46:F46"/>
    <mergeCell ref="B45:F45"/>
    <mergeCell ref="B44:F44"/>
    <mergeCell ref="B43:F43"/>
    <mergeCell ref="B51:F51"/>
    <mergeCell ref="B50:F50"/>
    <mergeCell ref="B49:F49"/>
    <mergeCell ref="G8:H8"/>
    <mergeCell ref="G9:H9"/>
    <mergeCell ref="A10:E10"/>
    <mergeCell ref="G10:K10"/>
    <mergeCell ref="H37:I37"/>
    <mergeCell ref="H40:I40"/>
    <mergeCell ref="B36:C36"/>
    <mergeCell ref="B39:C39"/>
    <mergeCell ref="D36:E36"/>
    <mergeCell ref="F36:G36"/>
    <mergeCell ref="A1:K1"/>
    <mergeCell ref="G5:H5"/>
    <mergeCell ref="G6:H6"/>
    <mergeCell ref="B17:F17"/>
    <mergeCell ref="B18:F18"/>
    <mergeCell ref="B20:F20"/>
    <mergeCell ref="B14:F14"/>
    <mergeCell ref="B16:F16"/>
    <mergeCell ref="B15:F15"/>
    <mergeCell ref="G7:H7"/>
    <mergeCell ref="B22:F22"/>
    <mergeCell ref="B58:F58"/>
    <mergeCell ref="B23:F23"/>
    <mergeCell ref="B35:E35"/>
    <mergeCell ref="B19:F19"/>
    <mergeCell ref="A32:F32"/>
    <mergeCell ref="B26:F26"/>
    <mergeCell ref="B21:F21"/>
    <mergeCell ref="B30:F30"/>
    <mergeCell ref="B31:F31"/>
    <mergeCell ref="B63:F63"/>
    <mergeCell ref="B56:F56"/>
    <mergeCell ref="B57:F57"/>
    <mergeCell ref="B24:F24"/>
    <mergeCell ref="B25:F25"/>
    <mergeCell ref="E54:F54"/>
    <mergeCell ref="B27:F27"/>
    <mergeCell ref="B28:F28"/>
    <mergeCell ref="B60:F60"/>
    <mergeCell ref="B29:F29"/>
    <mergeCell ref="B61:F61"/>
    <mergeCell ref="B62:F62"/>
    <mergeCell ref="F35:G35"/>
    <mergeCell ref="A33:F33"/>
    <mergeCell ref="A34:F34"/>
    <mergeCell ref="B59:F59"/>
    <mergeCell ref="F39:G39"/>
    <mergeCell ref="D39:E39"/>
    <mergeCell ref="B42:F42"/>
    <mergeCell ref="B48:F48"/>
  </mergeCells>
  <dataValidations count="1">
    <dataValidation type="list" allowBlank="1" showInputMessage="1" showErrorMessage="1" sqref="A44:A51">
      <formula1>$N$37:$N$47</formula1>
    </dataValidation>
  </dataValidation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scale="98" r:id="rId1"/>
  <rowBreaks count="2" manualBreakCount="2">
    <brk id="28" max="11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6"/>
  <sheetViews>
    <sheetView view="pageBreakPreview" zoomScaleSheetLayoutView="100" zoomScalePageLayoutView="0" workbookViewId="0" topLeftCell="A34">
      <selection activeCell="V49" sqref="V49"/>
    </sheetView>
  </sheetViews>
  <sheetFormatPr defaultColWidth="9.140625" defaultRowHeight="12.75"/>
  <cols>
    <col min="1" max="1" width="4.421875" style="0" customWidth="1"/>
    <col min="2" max="25" width="3.7109375" style="0" customWidth="1"/>
    <col min="26" max="26" width="5.140625" style="0" customWidth="1"/>
    <col min="27" max="27" width="39.7109375" style="0" customWidth="1"/>
  </cols>
  <sheetData>
    <row r="1" spans="1:24" ht="18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434" t="s">
        <v>345</v>
      </c>
      <c r="R1" s="434"/>
      <c r="S1" s="434"/>
      <c r="T1" s="434"/>
      <c r="U1" s="434"/>
      <c r="V1" s="434"/>
      <c r="W1" s="434"/>
      <c r="X1" s="434"/>
    </row>
    <row r="2" spans="1:24" ht="1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434" t="s">
        <v>466</v>
      </c>
      <c r="U2" s="434"/>
      <c r="V2" s="434"/>
      <c r="W2" s="434"/>
      <c r="X2" s="434"/>
    </row>
    <row r="3" spans="1:24" ht="10.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4" ht="12.75">
      <c r="A4" s="438"/>
      <c r="B4" s="438"/>
      <c r="C4" s="438"/>
      <c r="D4" s="438"/>
      <c r="E4" s="438"/>
      <c r="F4" s="438"/>
      <c r="G4" s="438"/>
      <c r="H4" s="438"/>
      <c r="I4" s="439"/>
      <c r="J4" s="439"/>
      <c r="K4" s="439"/>
      <c r="L4" s="439"/>
      <c r="M4" s="439"/>
      <c r="N4" s="439"/>
      <c r="O4" s="439"/>
      <c r="P4" s="439"/>
      <c r="Q4" s="440" t="s">
        <v>289</v>
      </c>
      <c r="R4" s="440"/>
      <c r="S4" s="440"/>
      <c r="T4" s="440"/>
      <c r="U4" s="440"/>
      <c r="V4" s="440"/>
      <c r="W4" s="440"/>
      <c r="X4" s="440"/>
    </row>
    <row r="5" spans="1:24" ht="12.75">
      <c r="A5" s="438"/>
      <c r="B5" s="438"/>
      <c r="C5" s="438"/>
      <c r="D5" s="438"/>
      <c r="E5" s="438"/>
      <c r="F5" s="438"/>
      <c r="G5" s="438"/>
      <c r="H5" s="438"/>
      <c r="I5" s="439"/>
      <c r="J5" s="439"/>
      <c r="K5" s="439"/>
      <c r="L5" s="439"/>
      <c r="M5" s="439"/>
      <c r="N5" s="439"/>
      <c r="O5" s="439"/>
      <c r="P5" s="439"/>
      <c r="Q5" s="440"/>
      <c r="R5" s="440"/>
      <c r="S5" s="440"/>
      <c r="T5" s="440"/>
      <c r="U5" s="440"/>
      <c r="V5" s="440"/>
      <c r="W5" s="440"/>
      <c r="X5" s="440"/>
    </row>
    <row r="6" spans="1:24" ht="12.75">
      <c r="A6" s="438"/>
      <c r="B6" s="438"/>
      <c r="C6" s="438"/>
      <c r="D6" s="438"/>
      <c r="E6" s="438"/>
      <c r="F6" s="438"/>
      <c r="G6" s="438"/>
      <c r="H6" s="438"/>
      <c r="I6" s="439"/>
      <c r="J6" s="439"/>
      <c r="K6" s="439"/>
      <c r="L6" s="439"/>
      <c r="M6" s="439"/>
      <c r="N6" s="439"/>
      <c r="O6" s="439"/>
      <c r="P6" s="439"/>
      <c r="Q6" s="440"/>
      <c r="R6" s="440"/>
      <c r="S6" s="440"/>
      <c r="T6" s="440"/>
      <c r="U6" s="440"/>
      <c r="V6" s="440"/>
      <c r="W6" s="440"/>
      <c r="X6" s="440"/>
    </row>
    <row r="7" spans="1:24" ht="12.75">
      <c r="A7" s="438"/>
      <c r="B7" s="438"/>
      <c r="C7" s="438"/>
      <c r="D7" s="438"/>
      <c r="E7" s="438"/>
      <c r="F7" s="438"/>
      <c r="G7" s="438"/>
      <c r="H7" s="438"/>
      <c r="I7" s="439"/>
      <c r="J7" s="439"/>
      <c r="K7" s="439"/>
      <c r="L7" s="439"/>
      <c r="M7" s="439"/>
      <c r="N7" s="439"/>
      <c r="O7" s="439"/>
      <c r="P7" s="439"/>
      <c r="Q7" s="440"/>
      <c r="R7" s="440"/>
      <c r="S7" s="440"/>
      <c r="T7" s="440"/>
      <c r="U7" s="440"/>
      <c r="V7" s="440"/>
      <c r="W7" s="440"/>
      <c r="X7" s="440"/>
    </row>
    <row r="8" spans="1:24" ht="12.75">
      <c r="A8" s="438"/>
      <c r="B8" s="438"/>
      <c r="C8" s="438"/>
      <c r="D8" s="438"/>
      <c r="E8" s="438"/>
      <c r="F8" s="438"/>
      <c r="G8" s="438"/>
      <c r="H8" s="438"/>
      <c r="I8" s="439"/>
      <c r="J8" s="439"/>
      <c r="K8" s="439"/>
      <c r="L8" s="439"/>
      <c r="M8" s="439"/>
      <c r="N8" s="439"/>
      <c r="O8" s="439"/>
      <c r="P8" s="439"/>
      <c r="Q8" s="440"/>
      <c r="R8" s="440"/>
      <c r="S8" s="440"/>
      <c r="T8" s="440"/>
      <c r="U8" s="440"/>
      <c r="V8" s="440"/>
      <c r="W8" s="440"/>
      <c r="X8" s="440"/>
    </row>
    <row r="9" spans="1:24" ht="12.75">
      <c r="A9" s="438"/>
      <c r="B9" s="438"/>
      <c r="C9" s="438"/>
      <c r="D9" s="438"/>
      <c r="E9" s="438"/>
      <c r="F9" s="438"/>
      <c r="G9" s="438"/>
      <c r="H9" s="438"/>
      <c r="I9" s="439"/>
      <c r="J9" s="439"/>
      <c r="K9" s="439"/>
      <c r="L9" s="439"/>
      <c r="M9" s="439"/>
      <c r="N9" s="439"/>
      <c r="O9" s="439"/>
      <c r="P9" s="439"/>
      <c r="Q9" s="440"/>
      <c r="R9" s="440"/>
      <c r="S9" s="440"/>
      <c r="T9" s="440"/>
      <c r="U9" s="440"/>
      <c r="V9" s="440"/>
      <c r="W9" s="440"/>
      <c r="X9" s="440"/>
    </row>
    <row r="10" spans="1:24" ht="12.75">
      <c r="A10" s="438"/>
      <c r="B10" s="438"/>
      <c r="C10" s="438"/>
      <c r="D10" s="438"/>
      <c r="E10" s="438"/>
      <c r="F10" s="438"/>
      <c r="G10" s="438"/>
      <c r="H10" s="438"/>
      <c r="I10" s="439"/>
      <c r="J10" s="439"/>
      <c r="K10" s="439"/>
      <c r="L10" s="439"/>
      <c r="M10" s="439"/>
      <c r="N10" s="439"/>
      <c r="O10" s="439"/>
      <c r="P10" s="439"/>
      <c r="Q10" s="440"/>
      <c r="R10" s="440"/>
      <c r="S10" s="440"/>
      <c r="T10" s="440"/>
      <c r="U10" s="440"/>
      <c r="V10" s="440"/>
      <c r="W10" s="440"/>
      <c r="X10" s="440"/>
    </row>
    <row r="11" spans="1:24" ht="1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</row>
    <row r="12" spans="1:24" ht="22.5">
      <c r="A12" s="189"/>
      <c r="B12" s="189"/>
      <c r="C12" s="189"/>
      <c r="D12" s="189"/>
      <c r="E12" s="189"/>
      <c r="F12" s="189"/>
      <c r="G12" s="189"/>
      <c r="H12" s="189"/>
      <c r="I12" s="189"/>
      <c r="J12" s="442" t="s">
        <v>0</v>
      </c>
      <c r="K12" s="442"/>
      <c r="L12" s="442"/>
      <c r="M12" s="442"/>
      <c r="N12" s="442"/>
      <c r="O12" s="442"/>
      <c r="P12" s="189"/>
      <c r="Q12" s="189"/>
      <c r="R12" s="189"/>
      <c r="S12" s="189"/>
      <c r="T12" s="189"/>
      <c r="U12" s="189"/>
      <c r="V12" s="189"/>
      <c r="W12" s="189"/>
      <c r="X12" s="189"/>
    </row>
    <row r="13" spans="1:24" ht="22.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443" t="s">
        <v>4</v>
      </c>
      <c r="K13" s="443"/>
      <c r="L13" s="443"/>
      <c r="M13" s="443"/>
      <c r="N13" s="443"/>
      <c r="O13" s="443"/>
      <c r="P13" s="189"/>
      <c r="Q13" s="189"/>
      <c r="R13" s="189"/>
      <c r="S13" s="189"/>
      <c r="T13" s="189"/>
      <c r="U13" s="189"/>
      <c r="V13" s="189"/>
      <c r="W13" s="189"/>
      <c r="X13" s="189"/>
    </row>
    <row r="14" spans="1:24" ht="20.2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442" t="s">
        <v>3</v>
      </c>
      <c r="K14" s="442"/>
      <c r="L14" s="442"/>
      <c r="M14" s="442"/>
      <c r="N14" s="442"/>
      <c r="O14" s="442"/>
      <c r="P14" s="189"/>
      <c r="Q14" s="189"/>
      <c r="R14" s="189"/>
      <c r="S14" s="189"/>
      <c r="T14" s="189"/>
      <c r="U14" s="189"/>
      <c r="V14" s="189"/>
      <c r="W14" s="189"/>
      <c r="X14" s="189"/>
    </row>
    <row r="15" spans="1:24" ht="1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</row>
    <row r="16" spans="1:24" ht="1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436" t="s">
        <v>8</v>
      </c>
      <c r="O16" s="436"/>
      <c r="P16" s="436"/>
      <c r="Q16" s="436"/>
      <c r="R16" s="436"/>
      <c r="S16" s="436"/>
      <c r="T16" s="436"/>
      <c r="U16" s="436"/>
      <c r="V16" s="436"/>
      <c r="W16" s="436"/>
      <c r="X16" s="436"/>
    </row>
    <row r="17" spans="1:24" ht="33.7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441" t="s">
        <v>239</v>
      </c>
      <c r="O17" s="441"/>
      <c r="P17" s="441"/>
      <c r="Q17" s="441"/>
      <c r="R17" s="441"/>
      <c r="S17" s="441"/>
      <c r="T17" s="441"/>
      <c r="U17" s="441"/>
      <c r="V17" s="441"/>
      <c r="W17" s="441"/>
      <c r="X17" s="441"/>
    </row>
    <row r="18" spans="1:24" ht="1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424" t="s">
        <v>240</v>
      </c>
      <c r="O18" s="424"/>
      <c r="P18" s="424"/>
      <c r="Q18" s="424"/>
      <c r="R18" s="437"/>
      <c r="S18" s="437"/>
      <c r="T18" s="437"/>
      <c r="U18" s="437"/>
      <c r="V18" s="437"/>
      <c r="W18" s="437"/>
      <c r="X18" s="437"/>
    </row>
    <row r="19" spans="1:24" ht="1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424" t="s">
        <v>36</v>
      </c>
      <c r="O19" s="424"/>
      <c r="P19" s="424"/>
      <c r="Q19" s="424"/>
      <c r="R19" s="437"/>
      <c r="S19" s="437"/>
      <c r="T19" s="437"/>
      <c r="U19" s="437"/>
      <c r="V19" s="437"/>
      <c r="W19" s="437"/>
      <c r="X19" s="437"/>
    </row>
    <row r="20" spans="1:24" ht="1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424" t="s">
        <v>6</v>
      </c>
      <c r="O20" s="424"/>
      <c r="P20" s="424"/>
      <c r="Q20" s="424"/>
      <c r="R20" s="437"/>
      <c r="S20" s="437"/>
      <c r="T20" s="437"/>
      <c r="U20" s="437"/>
      <c r="V20" s="437"/>
      <c r="W20" s="437"/>
      <c r="X20" s="437"/>
    </row>
    <row r="21" spans="1:24" ht="1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424" t="s">
        <v>7</v>
      </c>
      <c r="O21" s="424"/>
      <c r="P21" s="424"/>
      <c r="Q21" s="424"/>
      <c r="R21" s="437"/>
      <c r="S21" s="437"/>
      <c r="T21" s="437"/>
      <c r="U21" s="437"/>
      <c r="V21" s="437"/>
      <c r="W21" s="437"/>
      <c r="X21" s="437"/>
    </row>
    <row r="22" spans="1:24" ht="1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</row>
    <row r="23" spans="1:24" ht="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436" t="s">
        <v>467</v>
      </c>
      <c r="O23" s="436"/>
      <c r="P23" s="436"/>
      <c r="Q23" s="436"/>
      <c r="R23" s="436"/>
      <c r="S23" s="436"/>
      <c r="T23" s="436"/>
      <c r="U23" s="436"/>
      <c r="V23" s="436"/>
      <c r="W23" s="436"/>
      <c r="X23" s="436"/>
    </row>
    <row r="24" spans="1:24" ht="23.2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441" t="s">
        <v>346</v>
      </c>
      <c r="O24" s="441"/>
      <c r="P24" s="441"/>
      <c r="Q24" s="441"/>
      <c r="R24" s="441"/>
      <c r="S24" s="441"/>
      <c r="T24" s="441"/>
      <c r="U24" s="441"/>
      <c r="V24" s="441"/>
      <c r="W24" s="441"/>
      <c r="X24" s="441"/>
    </row>
    <row r="25" spans="1:24" ht="23.2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424" t="s">
        <v>347</v>
      </c>
      <c r="O25" s="424"/>
      <c r="P25" s="424"/>
      <c r="Q25" s="424"/>
      <c r="R25" s="424"/>
      <c r="S25" s="424"/>
      <c r="T25" s="424"/>
      <c r="U25" s="424"/>
      <c r="V25" s="424"/>
      <c r="W25" s="424"/>
      <c r="X25" s="424"/>
    </row>
    <row r="26" spans="1:24" ht="10.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</row>
    <row r="27" spans="1:24" ht="18.75">
      <c r="A27" s="435" t="s">
        <v>244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</row>
    <row r="28" spans="1:24" ht="12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</row>
    <row r="29" spans="1:24" ht="15.75">
      <c r="A29" s="191" t="s">
        <v>86</v>
      </c>
      <c r="B29" s="431" t="s">
        <v>245</v>
      </c>
      <c r="C29" s="431"/>
      <c r="D29" s="431"/>
      <c r="E29" s="431"/>
      <c r="F29" s="431"/>
      <c r="G29" s="431"/>
      <c r="H29" s="431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</row>
    <row r="30" spans="1:24" ht="9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</row>
    <row r="31" spans="1:24" ht="18.75" customHeight="1">
      <c r="A31" s="193"/>
      <c r="B31" s="423" t="s">
        <v>10</v>
      </c>
      <c r="C31" s="423"/>
      <c r="D31" s="423"/>
      <c r="E31" s="423"/>
      <c r="F31" s="423"/>
      <c r="G31" s="423"/>
      <c r="H31" s="425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7"/>
    </row>
    <row r="32" spans="1:24" ht="31.5" customHeight="1">
      <c r="A32" s="194"/>
      <c r="B32" s="423" t="s">
        <v>11</v>
      </c>
      <c r="C32" s="423"/>
      <c r="D32" s="423"/>
      <c r="E32" s="423"/>
      <c r="F32" s="423"/>
      <c r="G32" s="423"/>
      <c r="H32" s="425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7"/>
    </row>
    <row r="33" spans="1:24" ht="12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</row>
    <row r="34" spans="1:24" ht="16.5" thickBot="1">
      <c r="A34" s="191" t="s">
        <v>87</v>
      </c>
      <c r="B34" s="431" t="s">
        <v>246</v>
      </c>
      <c r="C34" s="431"/>
      <c r="D34" s="431"/>
      <c r="E34" s="431"/>
      <c r="F34" s="431"/>
      <c r="G34" s="431"/>
      <c r="H34" s="431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</row>
    <row r="35" spans="1:27" ht="9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AA35" s="414" t="s">
        <v>397</v>
      </c>
    </row>
    <row r="36" spans="1:27" ht="15">
      <c r="A36" s="194"/>
      <c r="B36" s="423" t="s">
        <v>12</v>
      </c>
      <c r="C36" s="423"/>
      <c r="D36" s="423"/>
      <c r="E36" s="423"/>
      <c r="F36" s="423"/>
      <c r="G36" s="423"/>
      <c r="H36" s="425" t="s">
        <v>4</v>
      </c>
      <c r="I36" s="426"/>
      <c r="J36" s="426"/>
      <c r="K36" s="426"/>
      <c r="L36" s="426"/>
      <c r="M36" s="426"/>
      <c r="N36" s="426"/>
      <c r="O36" s="427"/>
      <c r="P36" s="189"/>
      <c r="Q36" s="189"/>
      <c r="R36" s="189"/>
      <c r="S36" s="189"/>
      <c r="T36" s="189"/>
      <c r="U36" s="189"/>
      <c r="V36" s="189"/>
      <c r="W36" s="189"/>
      <c r="X36" s="189"/>
      <c r="AA36" s="415"/>
    </row>
    <row r="37" spans="1:27" ht="15" customHeight="1">
      <c r="A37" s="194"/>
      <c r="B37" s="450" t="s">
        <v>13</v>
      </c>
      <c r="C37" s="450"/>
      <c r="D37" s="450"/>
      <c r="E37" s="450"/>
      <c r="F37" s="450"/>
      <c r="G37" s="450"/>
      <c r="H37" s="423" t="s">
        <v>15</v>
      </c>
      <c r="I37" s="423"/>
      <c r="J37" s="423"/>
      <c r="K37" s="423"/>
      <c r="L37" s="423" t="s">
        <v>14</v>
      </c>
      <c r="M37" s="423"/>
      <c r="N37" s="423"/>
      <c r="O37" s="423"/>
      <c r="P37" s="189"/>
      <c r="Q37" s="189"/>
      <c r="R37" s="189"/>
      <c r="S37" s="189"/>
      <c r="T37" s="189"/>
      <c r="U37" s="189"/>
      <c r="V37" s="189"/>
      <c r="W37" s="189"/>
      <c r="X37" s="189"/>
      <c r="AA37" s="415"/>
    </row>
    <row r="38" spans="1:27" ht="15">
      <c r="A38" s="194"/>
      <c r="B38" s="450"/>
      <c r="C38" s="450"/>
      <c r="D38" s="450"/>
      <c r="E38" s="450"/>
      <c r="F38" s="450"/>
      <c r="G38" s="450"/>
      <c r="H38" s="449" t="s">
        <v>4</v>
      </c>
      <c r="I38" s="449"/>
      <c r="J38" s="449"/>
      <c r="K38" s="449"/>
      <c r="L38" s="449" t="s">
        <v>4</v>
      </c>
      <c r="M38" s="449"/>
      <c r="N38" s="449"/>
      <c r="O38" s="449"/>
      <c r="P38" s="189"/>
      <c r="Q38" s="189"/>
      <c r="R38" s="189"/>
      <c r="S38" s="189"/>
      <c r="T38" s="189"/>
      <c r="U38" s="189"/>
      <c r="V38" s="189"/>
      <c r="W38" s="189"/>
      <c r="X38" s="189"/>
      <c r="AA38" s="415"/>
    </row>
    <row r="39" spans="1:27" ht="12.75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AA39" s="415"/>
    </row>
    <row r="40" spans="1:27" ht="15.75" thickBot="1">
      <c r="A40" s="190" t="s">
        <v>88</v>
      </c>
      <c r="B40" s="190" t="s">
        <v>247</v>
      </c>
      <c r="C40" s="190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AA40" s="416"/>
    </row>
    <row r="41" spans="1:24" ht="8.25" customHeight="1">
      <c r="A41" s="190"/>
      <c r="B41" s="190"/>
      <c r="C41" s="190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</row>
    <row r="42" spans="1:24" ht="15">
      <c r="A42" s="189"/>
      <c r="B42" s="424" t="s">
        <v>256</v>
      </c>
      <c r="C42" s="424"/>
      <c r="D42" s="424"/>
      <c r="E42" s="424"/>
      <c r="F42" s="424"/>
      <c r="G42" s="424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</row>
    <row r="43" spans="1:24" ht="15">
      <c r="A43" s="189"/>
      <c r="B43" s="446" t="s">
        <v>382</v>
      </c>
      <c r="C43" s="447"/>
      <c r="D43" s="447"/>
      <c r="E43" s="447"/>
      <c r="F43" s="447"/>
      <c r="G43" s="448"/>
      <c r="H43" s="446" t="s">
        <v>4</v>
      </c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8"/>
    </row>
    <row r="44" spans="1:24" ht="15">
      <c r="A44" s="189"/>
      <c r="B44" s="424" t="s">
        <v>31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</row>
    <row r="45" spans="1:24" ht="15">
      <c r="A45" s="189"/>
      <c r="B45" s="424" t="s">
        <v>361</v>
      </c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</row>
    <row r="46" spans="1:24" ht="10.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</row>
    <row r="47" spans="1:24" ht="15">
      <c r="A47" s="195" t="s">
        <v>258</v>
      </c>
      <c r="B47" s="430" t="s">
        <v>259</v>
      </c>
      <c r="C47" s="430"/>
      <c r="D47" s="430"/>
      <c r="E47" s="430"/>
      <c r="F47" s="430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</row>
    <row r="48" spans="1:24" ht="51.75" customHeight="1">
      <c r="A48" s="189"/>
      <c r="B48" s="432" t="s">
        <v>260</v>
      </c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</row>
    <row r="49" spans="1:24" ht="18.75">
      <c r="A49" s="189"/>
      <c r="B49" s="189"/>
      <c r="C49" s="189"/>
      <c r="D49" s="189"/>
      <c r="E49" s="189"/>
      <c r="F49" s="433" t="s">
        <v>4</v>
      </c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189"/>
      <c r="U49" s="189"/>
      <c r="V49" s="189"/>
      <c r="W49" s="189"/>
      <c r="X49" s="189"/>
    </row>
    <row r="50" spans="1:24" ht="18.75">
      <c r="A50" s="189"/>
      <c r="B50" s="189"/>
      <c r="C50" s="189"/>
      <c r="D50" s="189"/>
      <c r="E50" s="189"/>
      <c r="F50" s="444" t="s">
        <v>4</v>
      </c>
      <c r="G50" s="444"/>
      <c r="H50" s="444"/>
      <c r="I50" s="444"/>
      <c r="J50" s="445" t="s">
        <v>404</v>
      </c>
      <c r="K50" s="445"/>
      <c r="L50" s="445"/>
      <c r="M50" s="445"/>
      <c r="N50" s="445"/>
      <c r="O50" s="445"/>
      <c r="P50" s="445"/>
      <c r="Q50" s="445"/>
      <c r="R50" s="445"/>
      <c r="S50" s="445"/>
      <c r="T50" s="189"/>
      <c r="U50" s="189"/>
      <c r="V50" s="189"/>
      <c r="W50" s="189"/>
      <c r="X50" s="189"/>
    </row>
    <row r="51" spans="1:24" ht="15">
      <c r="A51" s="189"/>
      <c r="B51" s="429" t="s">
        <v>362</v>
      </c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</row>
    <row r="52" spans="1:24" ht="1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</row>
    <row r="53" spans="1:24" ht="15">
      <c r="A53" s="189"/>
      <c r="B53" s="190" t="s">
        <v>35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4" ht="15">
      <c r="A54" s="189"/>
      <c r="B54" s="190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4" ht="15">
      <c r="A55" s="189"/>
      <c r="B55" s="420" t="s">
        <v>263</v>
      </c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2"/>
      <c r="Q55" s="189"/>
      <c r="R55" s="189"/>
      <c r="S55" s="189"/>
      <c r="T55" s="189"/>
      <c r="U55" s="189"/>
      <c r="V55" s="189"/>
      <c r="W55" s="189"/>
      <c r="X55" s="189"/>
    </row>
    <row r="56" spans="1:24" ht="15">
      <c r="A56" s="189"/>
      <c r="B56" s="424" t="s">
        <v>36</v>
      </c>
      <c r="C56" s="424"/>
      <c r="D56" s="424"/>
      <c r="E56" s="424"/>
      <c r="F56" s="425"/>
      <c r="G56" s="426"/>
      <c r="H56" s="426"/>
      <c r="I56" s="426"/>
      <c r="J56" s="426"/>
      <c r="K56" s="426"/>
      <c r="L56" s="426"/>
      <c r="M56" s="426"/>
      <c r="N56" s="426"/>
      <c r="O56" s="426"/>
      <c r="P56" s="427"/>
      <c r="Q56" s="189"/>
      <c r="R56" s="189"/>
      <c r="S56" s="189"/>
      <c r="T56" s="189"/>
      <c r="U56" s="189"/>
      <c r="V56" s="189"/>
      <c r="W56" s="189"/>
      <c r="X56" s="189"/>
    </row>
    <row r="57" spans="1:24" ht="15">
      <c r="A57" s="189"/>
      <c r="B57" s="424" t="s">
        <v>37</v>
      </c>
      <c r="C57" s="424"/>
      <c r="D57" s="424"/>
      <c r="E57" s="424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189"/>
      <c r="R57" s="189"/>
      <c r="S57" s="189"/>
      <c r="T57" s="189"/>
      <c r="U57" s="189"/>
      <c r="V57" s="189"/>
      <c r="W57" s="189"/>
      <c r="X57" s="189"/>
    </row>
    <row r="58" spans="1:24" ht="15">
      <c r="A58" s="189"/>
      <c r="B58" s="424" t="s">
        <v>7</v>
      </c>
      <c r="C58" s="424"/>
      <c r="D58" s="424"/>
      <c r="E58" s="424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189"/>
      <c r="R58" s="189"/>
      <c r="S58" s="189"/>
      <c r="T58" s="189"/>
      <c r="U58" s="189"/>
      <c r="V58" s="189"/>
      <c r="W58" s="189"/>
      <c r="X58" s="189"/>
    </row>
    <row r="59" spans="1:24" ht="15">
      <c r="A59" s="189"/>
      <c r="B59" s="424" t="s">
        <v>6</v>
      </c>
      <c r="C59" s="424"/>
      <c r="D59" s="424"/>
      <c r="E59" s="424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189"/>
      <c r="R59" s="189"/>
      <c r="S59" s="189"/>
      <c r="T59" s="189"/>
      <c r="U59" s="189"/>
      <c r="V59" s="189"/>
      <c r="W59" s="189"/>
      <c r="X59" s="189"/>
    </row>
    <row r="60" spans="1:24" ht="15">
      <c r="A60" s="189"/>
      <c r="B60" s="420" t="s">
        <v>264</v>
      </c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2"/>
      <c r="Q60" s="189"/>
      <c r="R60" s="189"/>
      <c r="S60" s="189"/>
      <c r="T60" s="189"/>
      <c r="U60" s="189"/>
      <c r="V60" s="189"/>
      <c r="W60" s="189"/>
      <c r="X60" s="189"/>
    </row>
    <row r="61" spans="1:24" ht="15">
      <c r="A61" s="189"/>
      <c r="B61" s="424" t="s">
        <v>36</v>
      </c>
      <c r="C61" s="424"/>
      <c r="D61" s="424"/>
      <c r="E61" s="424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189"/>
      <c r="R61" s="189"/>
      <c r="S61" s="189"/>
      <c r="T61" s="189"/>
      <c r="U61" s="189"/>
      <c r="V61" s="189"/>
      <c r="W61" s="189"/>
      <c r="X61" s="189"/>
    </row>
    <row r="62" spans="1:24" ht="15">
      <c r="A62" s="189"/>
      <c r="B62" s="424" t="s">
        <v>37</v>
      </c>
      <c r="C62" s="424"/>
      <c r="D62" s="424"/>
      <c r="E62" s="424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189"/>
      <c r="R62" s="189"/>
      <c r="S62" s="189"/>
      <c r="T62" s="189"/>
      <c r="U62" s="189"/>
      <c r="V62" s="189"/>
      <c r="W62" s="189"/>
      <c r="X62" s="189"/>
    </row>
    <row r="63" spans="1:24" ht="15">
      <c r="A63" s="189"/>
      <c r="B63" s="424" t="s">
        <v>7</v>
      </c>
      <c r="C63" s="424"/>
      <c r="D63" s="424"/>
      <c r="E63" s="424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189"/>
      <c r="R63" s="189"/>
      <c r="S63" s="189"/>
      <c r="T63" s="189"/>
      <c r="U63" s="189"/>
      <c r="V63" s="189"/>
      <c r="W63" s="189"/>
      <c r="X63" s="189"/>
    </row>
    <row r="64" spans="1:24" ht="15">
      <c r="A64" s="189"/>
      <c r="B64" s="424" t="s">
        <v>6</v>
      </c>
      <c r="C64" s="424"/>
      <c r="D64" s="424"/>
      <c r="E64" s="424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189"/>
      <c r="R64" s="189"/>
      <c r="S64" s="189"/>
      <c r="T64" s="189"/>
      <c r="U64" s="189"/>
      <c r="V64" s="189"/>
      <c r="W64" s="189"/>
      <c r="X64" s="189"/>
    </row>
    <row r="65" spans="1:24" ht="15">
      <c r="A65" s="189"/>
      <c r="B65" s="420" t="s">
        <v>265</v>
      </c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2"/>
      <c r="Q65" s="189"/>
      <c r="R65" s="189"/>
      <c r="S65" s="189"/>
      <c r="T65" s="189"/>
      <c r="U65" s="189"/>
      <c r="V65" s="189"/>
      <c r="W65" s="189"/>
      <c r="X65" s="189"/>
    </row>
    <row r="66" spans="1:24" ht="15">
      <c r="A66" s="189"/>
      <c r="B66" s="424" t="s">
        <v>36</v>
      </c>
      <c r="C66" s="424"/>
      <c r="D66" s="424"/>
      <c r="E66" s="424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189"/>
      <c r="R66" s="189"/>
      <c r="S66" s="189"/>
      <c r="T66" s="189"/>
      <c r="U66" s="189"/>
      <c r="V66" s="189"/>
      <c r="W66" s="189"/>
      <c r="X66" s="189"/>
    </row>
    <row r="67" spans="1:24" ht="15">
      <c r="A67" s="189"/>
      <c r="B67" s="424" t="s">
        <v>37</v>
      </c>
      <c r="C67" s="424"/>
      <c r="D67" s="424"/>
      <c r="E67" s="424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189"/>
      <c r="R67" s="189"/>
      <c r="S67" s="189"/>
      <c r="T67" s="189"/>
      <c r="U67" s="189"/>
      <c r="V67" s="189"/>
      <c r="W67" s="189"/>
      <c r="X67" s="189"/>
    </row>
    <row r="68" spans="1:24" ht="15">
      <c r="A68" s="189"/>
      <c r="B68" s="424" t="s">
        <v>7</v>
      </c>
      <c r="C68" s="424"/>
      <c r="D68" s="424"/>
      <c r="E68" s="424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189"/>
      <c r="R68" s="189"/>
      <c r="S68" s="189"/>
      <c r="T68" s="189"/>
      <c r="U68" s="189"/>
      <c r="V68" s="189"/>
      <c r="W68" s="189"/>
      <c r="X68" s="189"/>
    </row>
    <row r="69" spans="1:24" ht="15">
      <c r="A69" s="189"/>
      <c r="B69" s="424" t="s">
        <v>6</v>
      </c>
      <c r="C69" s="424"/>
      <c r="D69" s="424"/>
      <c r="E69" s="424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189"/>
      <c r="R69" s="189"/>
      <c r="S69" s="189"/>
      <c r="T69" s="189"/>
      <c r="U69" s="189"/>
      <c r="V69" s="189"/>
      <c r="W69" s="189"/>
      <c r="X69" s="189"/>
    </row>
    <row r="70" spans="1:24" ht="15">
      <c r="A70" s="189"/>
      <c r="B70" s="420" t="s">
        <v>266</v>
      </c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2"/>
      <c r="Q70" s="189"/>
      <c r="R70" s="189"/>
      <c r="S70" s="189"/>
      <c r="T70" s="189"/>
      <c r="U70" s="189"/>
      <c r="V70" s="189"/>
      <c r="W70" s="189"/>
      <c r="X70" s="189"/>
    </row>
    <row r="71" spans="1:24" ht="15">
      <c r="A71" s="189"/>
      <c r="B71" s="424" t="s">
        <v>36</v>
      </c>
      <c r="C71" s="424"/>
      <c r="D71" s="424"/>
      <c r="E71" s="424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189"/>
      <c r="R71" s="189"/>
      <c r="S71" s="189"/>
      <c r="T71" s="189"/>
      <c r="U71" s="189"/>
      <c r="V71" s="189"/>
      <c r="W71" s="189"/>
      <c r="X71" s="189"/>
    </row>
    <row r="72" spans="1:24" ht="15">
      <c r="A72" s="189"/>
      <c r="B72" s="424" t="s">
        <v>37</v>
      </c>
      <c r="C72" s="424"/>
      <c r="D72" s="424"/>
      <c r="E72" s="424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189"/>
      <c r="R72" s="189"/>
      <c r="S72" s="189"/>
      <c r="T72" s="189"/>
      <c r="U72" s="189"/>
      <c r="V72" s="189"/>
      <c r="W72" s="189"/>
      <c r="X72" s="189"/>
    </row>
    <row r="73" spans="1:24" ht="15">
      <c r="A73" s="189"/>
      <c r="B73" s="424" t="s">
        <v>7</v>
      </c>
      <c r="C73" s="424"/>
      <c r="D73" s="424"/>
      <c r="E73" s="424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189"/>
      <c r="R73" s="189"/>
      <c r="S73" s="189"/>
      <c r="T73" s="189"/>
      <c r="U73" s="189"/>
      <c r="V73" s="189"/>
      <c r="W73" s="189"/>
      <c r="X73" s="189"/>
    </row>
    <row r="74" spans="1:24" ht="15">
      <c r="A74" s="189"/>
      <c r="B74" s="424" t="s">
        <v>6</v>
      </c>
      <c r="C74" s="424"/>
      <c r="D74" s="424"/>
      <c r="E74" s="424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189"/>
      <c r="R74" s="189"/>
      <c r="S74" s="189"/>
      <c r="T74" s="189"/>
      <c r="U74" s="189"/>
      <c r="V74" s="189"/>
      <c r="W74" s="189"/>
      <c r="X74" s="189"/>
    </row>
    <row r="75" spans="1:24" ht="1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</row>
    <row r="76" spans="1:24" ht="15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</row>
    <row r="77" spans="1:24" ht="15">
      <c r="A77" s="189"/>
      <c r="B77" s="189"/>
      <c r="C77" s="189"/>
      <c r="D77" s="189"/>
      <c r="E77" s="189"/>
      <c r="F77" s="189"/>
      <c r="G77" s="189" t="s">
        <v>4</v>
      </c>
      <c r="H77" s="189"/>
      <c r="I77" s="189"/>
      <c r="J77" s="189" t="s">
        <v>4</v>
      </c>
      <c r="K77" s="189"/>
      <c r="L77" s="189"/>
      <c r="M77" s="189"/>
      <c r="N77" s="188" t="s">
        <v>4</v>
      </c>
      <c r="O77" s="189"/>
      <c r="P77" s="189"/>
      <c r="Q77" s="171" t="s">
        <v>4</v>
      </c>
      <c r="R77" s="189"/>
      <c r="S77" s="189"/>
      <c r="T77" s="189"/>
      <c r="U77" s="189"/>
      <c r="V77" s="189"/>
      <c r="W77" s="189"/>
      <c r="X77" s="189"/>
    </row>
    <row r="78" spans="1:24" ht="15">
      <c r="A78" s="189"/>
      <c r="B78" s="168" t="s">
        <v>4</v>
      </c>
      <c r="C78" s="189"/>
      <c r="D78" s="189"/>
      <c r="E78" s="189"/>
      <c r="F78" s="189"/>
      <c r="G78" s="189" t="s">
        <v>348</v>
      </c>
      <c r="H78" s="189"/>
      <c r="I78" s="189"/>
      <c r="J78" s="189" t="s">
        <v>28</v>
      </c>
      <c r="K78" s="189"/>
      <c r="L78" s="189"/>
      <c r="M78" s="189"/>
      <c r="N78" s="189" t="s">
        <v>349</v>
      </c>
      <c r="O78" s="189"/>
      <c r="P78" s="189"/>
      <c r="Q78" s="171" t="s">
        <v>34</v>
      </c>
      <c r="R78" s="189"/>
      <c r="S78" s="189"/>
      <c r="T78" s="189"/>
      <c r="U78" s="189"/>
      <c r="V78" s="189"/>
      <c r="W78" s="189"/>
      <c r="X78" s="189"/>
    </row>
    <row r="79" spans="1:24" ht="15">
      <c r="A79" s="189"/>
      <c r="B79" s="168" t="s">
        <v>1</v>
      </c>
      <c r="C79" s="189"/>
      <c r="D79" s="189"/>
      <c r="E79" s="189"/>
      <c r="F79" s="189"/>
      <c r="G79" s="189" t="s">
        <v>20</v>
      </c>
      <c r="H79" s="189"/>
      <c r="I79" s="189"/>
      <c r="J79" s="189" t="s">
        <v>29</v>
      </c>
      <c r="K79" s="189"/>
      <c r="L79" s="189"/>
      <c r="M79" s="189"/>
      <c r="N79" s="189" t="s">
        <v>350</v>
      </c>
      <c r="O79" s="189"/>
      <c r="P79" s="189"/>
      <c r="Q79" s="171" t="s">
        <v>33</v>
      </c>
      <c r="R79" s="189"/>
      <c r="S79" s="189"/>
      <c r="T79" s="189"/>
      <c r="U79" s="189"/>
      <c r="V79" s="189"/>
      <c r="W79" s="189"/>
      <c r="X79" s="189"/>
    </row>
    <row r="80" spans="1:24" ht="15">
      <c r="A80" s="189"/>
      <c r="B80" s="168" t="s">
        <v>2</v>
      </c>
      <c r="C80" s="189"/>
      <c r="D80" s="189"/>
      <c r="E80" s="189"/>
      <c r="F80" s="189"/>
      <c r="G80" s="192" t="s">
        <v>21</v>
      </c>
      <c r="H80" s="189"/>
      <c r="I80" s="189"/>
      <c r="J80" s="189" t="s">
        <v>395</v>
      </c>
      <c r="K80" s="189"/>
      <c r="L80" s="189"/>
      <c r="M80" s="189"/>
      <c r="N80" s="189" t="s">
        <v>351</v>
      </c>
      <c r="O80" s="189"/>
      <c r="P80" s="189"/>
      <c r="Q80" s="171" t="s">
        <v>32</v>
      </c>
      <c r="R80" s="189"/>
      <c r="S80" s="189"/>
      <c r="T80" s="189"/>
      <c r="U80" s="189"/>
      <c r="V80" s="189"/>
      <c r="W80" s="189"/>
      <c r="X80" s="189"/>
    </row>
    <row r="81" spans="1:24" ht="15">
      <c r="A81" s="189"/>
      <c r="B81" s="189"/>
      <c r="C81" s="189"/>
      <c r="D81" s="189"/>
      <c r="E81" s="189"/>
      <c r="F81" s="189"/>
      <c r="G81" s="189" t="s">
        <v>22</v>
      </c>
      <c r="H81" s="189"/>
      <c r="I81" s="189"/>
      <c r="J81" s="189" t="s">
        <v>23</v>
      </c>
      <c r="K81" s="189"/>
      <c r="L81" s="189"/>
      <c r="M81" s="189"/>
      <c r="N81" s="189" t="s">
        <v>352</v>
      </c>
      <c r="O81" s="189"/>
      <c r="P81" s="189"/>
      <c r="Q81" s="171" t="s">
        <v>261</v>
      </c>
      <c r="R81" s="189"/>
      <c r="S81" s="189"/>
      <c r="T81" s="189"/>
      <c r="U81" s="189"/>
      <c r="V81" s="189"/>
      <c r="W81" s="189"/>
      <c r="X81" s="189"/>
    </row>
    <row r="82" spans="1:24" ht="15">
      <c r="A82" s="189"/>
      <c r="B82" s="189" t="s">
        <v>4</v>
      </c>
      <c r="C82" s="189"/>
      <c r="D82" s="189"/>
      <c r="E82" s="189"/>
      <c r="F82" s="189"/>
      <c r="G82" s="189" t="s">
        <v>248</v>
      </c>
      <c r="H82" s="189"/>
      <c r="I82" s="189"/>
      <c r="J82" s="189" t="s">
        <v>252</v>
      </c>
      <c r="K82" s="189"/>
      <c r="L82" s="189"/>
      <c r="M82" s="189"/>
      <c r="N82" s="189" t="s">
        <v>353</v>
      </c>
      <c r="O82" s="189"/>
      <c r="P82" s="189"/>
      <c r="Q82" s="189"/>
      <c r="R82" s="189"/>
      <c r="S82" s="189"/>
      <c r="T82" s="189"/>
      <c r="U82" s="189"/>
      <c r="V82" s="189"/>
      <c r="W82" s="189"/>
      <c r="X82" s="189"/>
    </row>
    <row r="83" spans="1:24" ht="15">
      <c r="A83" s="189"/>
      <c r="B83" s="189" t="s">
        <v>405</v>
      </c>
      <c r="C83" s="189"/>
      <c r="D83" s="189"/>
      <c r="E83" s="189"/>
      <c r="F83" s="189"/>
      <c r="G83" s="189" t="s">
        <v>249</v>
      </c>
      <c r="H83" s="189"/>
      <c r="I83" s="189"/>
      <c r="J83" s="189" t="s">
        <v>253</v>
      </c>
      <c r="K83" s="189"/>
      <c r="L83" s="189"/>
      <c r="M83" s="189"/>
      <c r="N83" s="189" t="s">
        <v>354</v>
      </c>
      <c r="O83" s="189"/>
      <c r="P83" s="189"/>
      <c r="Q83" s="199" t="s">
        <v>383</v>
      </c>
      <c r="R83" s="189"/>
      <c r="S83" s="189"/>
      <c r="T83" s="189"/>
      <c r="U83" s="189"/>
      <c r="V83" s="189"/>
      <c r="W83" s="189"/>
      <c r="X83" s="189"/>
    </row>
    <row r="84" spans="1:24" ht="15">
      <c r="A84" s="189"/>
      <c r="B84" s="189" t="s">
        <v>406</v>
      </c>
      <c r="C84" s="189"/>
      <c r="D84" s="189"/>
      <c r="E84" s="189"/>
      <c r="F84" s="189"/>
      <c r="G84" s="189" t="s">
        <v>250</v>
      </c>
      <c r="H84" s="189"/>
      <c r="I84" s="189"/>
      <c r="J84" s="189" t="s">
        <v>396</v>
      </c>
      <c r="K84" s="189"/>
      <c r="L84" s="189"/>
      <c r="M84" s="189"/>
      <c r="N84" s="189" t="s">
        <v>355</v>
      </c>
      <c r="O84" s="189"/>
      <c r="P84" s="189"/>
      <c r="Q84" s="199" t="s">
        <v>384</v>
      </c>
      <c r="R84" s="189"/>
      <c r="S84" s="189"/>
      <c r="T84" s="189"/>
      <c r="U84" s="189"/>
      <c r="V84" s="189"/>
      <c r="W84" s="189"/>
      <c r="X84" s="189"/>
    </row>
    <row r="85" spans="1:24" ht="15">
      <c r="A85" s="189"/>
      <c r="B85" s="189"/>
      <c r="C85" s="189"/>
      <c r="D85" s="189"/>
      <c r="E85" s="189"/>
      <c r="F85" s="189"/>
      <c r="G85" s="189" t="s">
        <v>251</v>
      </c>
      <c r="H85" s="189"/>
      <c r="I85" s="189"/>
      <c r="J85" s="189" t="s">
        <v>255</v>
      </c>
      <c r="K85" s="189"/>
      <c r="L85" s="189"/>
      <c r="M85" s="189"/>
      <c r="N85" s="189" t="s">
        <v>356</v>
      </c>
      <c r="O85" s="189"/>
      <c r="P85" s="189"/>
      <c r="Q85" s="199" t="s">
        <v>385</v>
      </c>
      <c r="R85" s="189"/>
      <c r="S85" s="189"/>
      <c r="T85" s="189"/>
      <c r="U85" s="189"/>
      <c r="V85" s="189"/>
      <c r="W85" s="189"/>
      <c r="X85" s="189"/>
    </row>
    <row r="86" spans="1:24" ht="15">
      <c r="A86" s="189"/>
      <c r="B86" s="189"/>
      <c r="C86" s="189"/>
      <c r="D86" s="189"/>
      <c r="E86" s="189"/>
      <c r="F86" s="189"/>
      <c r="G86" s="189" t="s">
        <v>398</v>
      </c>
      <c r="H86" s="189"/>
      <c r="I86" s="189"/>
      <c r="J86" s="189" t="s">
        <v>400</v>
      </c>
      <c r="K86" s="189"/>
      <c r="L86" s="189"/>
      <c r="M86" s="189"/>
      <c r="N86" s="189" t="s">
        <v>357</v>
      </c>
      <c r="O86" s="189"/>
      <c r="P86" s="189"/>
      <c r="Q86" s="200" t="s">
        <v>386</v>
      </c>
      <c r="R86" s="189"/>
      <c r="S86" s="189"/>
      <c r="T86" s="189"/>
      <c r="U86" s="189"/>
      <c r="V86" s="189"/>
      <c r="W86" s="189"/>
      <c r="X86" s="189"/>
    </row>
    <row r="87" spans="1:24" ht="15">
      <c r="A87" s="189"/>
      <c r="B87" s="189"/>
      <c r="C87" s="189"/>
      <c r="D87" s="189"/>
      <c r="E87" s="189"/>
      <c r="F87" s="189"/>
      <c r="G87" s="189" t="s">
        <v>479</v>
      </c>
      <c r="H87" s="189"/>
      <c r="I87" s="189"/>
      <c r="J87" s="189" t="s">
        <v>401</v>
      </c>
      <c r="K87" s="189"/>
      <c r="L87" s="189"/>
      <c r="M87" s="189"/>
      <c r="N87" s="189" t="s">
        <v>358</v>
      </c>
      <c r="O87" s="189"/>
      <c r="P87" s="189"/>
      <c r="Q87" s="189" t="s">
        <v>4</v>
      </c>
      <c r="R87" s="189"/>
      <c r="S87" s="189"/>
      <c r="T87" s="189"/>
      <c r="U87" s="189"/>
      <c r="V87" s="189"/>
      <c r="W87" s="189"/>
      <c r="X87" s="189"/>
    </row>
    <row r="88" spans="1:24" ht="15">
      <c r="A88" s="189"/>
      <c r="B88" s="189"/>
      <c r="C88" s="189"/>
      <c r="D88" s="189"/>
      <c r="E88" s="189"/>
      <c r="F88" s="189"/>
      <c r="G88" s="189" t="s">
        <v>480</v>
      </c>
      <c r="H88" s="189"/>
      <c r="I88" s="189"/>
      <c r="J88" s="189" t="s">
        <v>402</v>
      </c>
      <c r="K88" s="189"/>
      <c r="L88" s="189"/>
      <c r="M88" s="189"/>
      <c r="N88" s="189" t="s">
        <v>359</v>
      </c>
      <c r="O88" s="189"/>
      <c r="P88" s="189"/>
      <c r="Q88" s="189"/>
      <c r="R88" s="189"/>
      <c r="S88" s="189"/>
      <c r="T88" s="189"/>
      <c r="U88" s="189"/>
      <c r="V88" s="189"/>
      <c r="W88" s="189"/>
      <c r="X88" s="189"/>
    </row>
    <row r="89" spans="1:24" ht="15.75" thickBot="1">
      <c r="A89" s="189"/>
      <c r="B89" s="189"/>
      <c r="C89" s="189"/>
      <c r="D89" s="189"/>
      <c r="E89" s="189"/>
      <c r="F89" s="189"/>
      <c r="G89" s="189" t="s">
        <v>399</v>
      </c>
      <c r="H89" s="189"/>
      <c r="I89" s="189"/>
      <c r="J89" s="189" t="s">
        <v>403</v>
      </c>
      <c r="K89" s="189"/>
      <c r="L89" s="189"/>
      <c r="M89" s="189"/>
      <c r="N89" s="189" t="s">
        <v>360</v>
      </c>
      <c r="O89" s="189"/>
      <c r="P89" s="189"/>
      <c r="Q89" s="189"/>
      <c r="R89" s="189"/>
      <c r="S89" s="189"/>
      <c r="T89" s="189"/>
      <c r="U89" s="189"/>
      <c r="V89" s="189"/>
      <c r="W89" s="189"/>
      <c r="X89" s="189"/>
    </row>
    <row r="90" spans="1:24" ht="15.75" thickBot="1">
      <c r="A90" s="189"/>
      <c r="B90" s="189"/>
      <c r="C90" s="189"/>
      <c r="D90" s="189"/>
      <c r="E90" s="189"/>
      <c r="F90" s="189"/>
      <c r="G90" s="417"/>
      <c r="H90" s="418"/>
      <c r="I90" s="419"/>
      <c r="J90" s="417"/>
      <c r="K90" s="418"/>
      <c r="L90" s="41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</row>
    <row r="91" spans="1:24" ht="1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</row>
    <row r="92" spans="1:24" ht="1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</row>
    <row r="93" spans="1:24" ht="1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</row>
    <row r="94" spans="1:24" ht="1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</row>
    <row r="95" spans="1:24" ht="1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</row>
    <row r="96" spans="1:24" ht="1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</row>
    <row r="97" spans="1:24" ht="1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</row>
    <row r="98" spans="1:24" ht="1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</row>
    <row r="99" spans="1:24" ht="15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</row>
    <row r="100" spans="1:24" ht="15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</row>
    <row r="101" spans="1:24" ht="1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</row>
    <row r="102" spans="1:24" ht="1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</row>
    <row r="103" spans="1:24" ht="1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</row>
    <row r="104" spans="1:24" ht="1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</row>
    <row r="105" spans="1:24" ht="1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</row>
    <row r="106" spans="1:24" ht="1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</row>
    <row r="107" spans="1:24" ht="1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</row>
    <row r="108" spans="1:24" ht="1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</row>
    <row r="109" spans="1:24" ht="1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</row>
    <row r="110" spans="1:24" ht="1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</row>
    <row r="111" spans="1:24" ht="1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</row>
    <row r="112" spans="1:24" ht="1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</row>
    <row r="113" spans="1:24" ht="1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</row>
    <row r="114" spans="1:24" ht="15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</row>
    <row r="115" spans="1:24" ht="15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</row>
    <row r="116" spans="1:24" ht="15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</row>
    <row r="117" spans="1:24" ht="1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</row>
    <row r="118" spans="1:24" ht="1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</row>
    <row r="119" spans="1:24" ht="1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</row>
    <row r="120" spans="1:24" ht="1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</row>
    <row r="121" spans="1:24" ht="1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</row>
    <row r="122" spans="1:24" ht="1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</row>
    <row r="123" spans="1:24" ht="15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</row>
    <row r="124" spans="1:24" ht="15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</row>
    <row r="125" spans="1:24" ht="15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</row>
    <row r="126" spans="1:24" ht="15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</row>
    <row r="127" spans="1:24" ht="15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</row>
    <row r="128" spans="1:24" ht="15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</row>
    <row r="129" spans="1:24" ht="15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</row>
    <row r="130" spans="1:24" ht="15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</row>
    <row r="131" spans="1:24" ht="1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</row>
    <row r="132" spans="1:24" ht="1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</row>
    <row r="133" spans="1:24" ht="15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</row>
    <row r="134" spans="1:24" ht="15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</row>
    <row r="135" spans="1:24" ht="1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</row>
    <row r="136" spans="1:24" ht="15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</row>
    <row r="137" spans="1:24" ht="15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</row>
    <row r="138" spans="1:24" ht="15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</row>
    <row r="139" spans="1:24" ht="15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</row>
    <row r="140" spans="1:24" ht="15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</row>
    <row r="141" spans="1:24" ht="15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</row>
    <row r="142" spans="1:24" ht="15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</row>
    <row r="143" spans="1:24" ht="15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</row>
    <row r="144" spans="1:24" ht="15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</row>
    <row r="145" spans="1:24" ht="1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</row>
    <row r="146" spans="1:24" ht="15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</row>
  </sheetData>
  <sheetProtection/>
  <mergeCells count="88">
    <mergeCell ref="F50:I50"/>
    <mergeCell ref="J50:S50"/>
    <mergeCell ref="B31:G31"/>
    <mergeCell ref="B43:G43"/>
    <mergeCell ref="H43:X43"/>
    <mergeCell ref="H31:X31"/>
    <mergeCell ref="L38:O38"/>
    <mergeCell ref="H38:K38"/>
    <mergeCell ref="H37:K37"/>
    <mergeCell ref="B37:G38"/>
    <mergeCell ref="R21:X21"/>
    <mergeCell ref="R20:X20"/>
    <mergeCell ref="N24:X24"/>
    <mergeCell ref="N25:X25"/>
    <mergeCell ref="B36:G36"/>
    <mergeCell ref="B32:G32"/>
    <mergeCell ref="R19:X19"/>
    <mergeCell ref="R18:X18"/>
    <mergeCell ref="A4:H10"/>
    <mergeCell ref="I4:P10"/>
    <mergeCell ref="Q4:X10"/>
    <mergeCell ref="N16:X16"/>
    <mergeCell ref="N17:X17"/>
    <mergeCell ref="J12:O12"/>
    <mergeCell ref="J13:O13"/>
    <mergeCell ref="J14:O14"/>
    <mergeCell ref="Q1:X1"/>
    <mergeCell ref="T2:X2"/>
    <mergeCell ref="A27:X27"/>
    <mergeCell ref="B29:H29"/>
    <mergeCell ref="N23:X23"/>
    <mergeCell ref="L37:O37"/>
    <mergeCell ref="N18:Q18"/>
    <mergeCell ref="N21:Q21"/>
    <mergeCell ref="N20:Q20"/>
    <mergeCell ref="N19:Q19"/>
    <mergeCell ref="B47:F47"/>
    <mergeCell ref="H32:X32"/>
    <mergeCell ref="H36:O36"/>
    <mergeCell ref="B34:H34"/>
    <mergeCell ref="B48:X48"/>
    <mergeCell ref="F49:S49"/>
    <mergeCell ref="B45:G45"/>
    <mergeCell ref="B44:G44"/>
    <mergeCell ref="B42:G42"/>
    <mergeCell ref="H45:X45"/>
    <mergeCell ref="H44:X44"/>
    <mergeCell ref="H42:X42"/>
    <mergeCell ref="B51:X51"/>
    <mergeCell ref="B56:E56"/>
    <mergeCell ref="B74:E74"/>
    <mergeCell ref="B73:E73"/>
    <mergeCell ref="B72:E72"/>
    <mergeCell ref="B71:E71"/>
    <mergeCell ref="B69:E69"/>
    <mergeCell ref="B68:E68"/>
    <mergeCell ref="B67:E67"/>
    <mergeCell ref="B66:E66"/>
    <mergeCell ref="B64:E64"/>
    <mergeCell ref="B63:E63"/>
    <mergeCell ref="B62:E62"/>
    <mergeCell ref="B61:E61"/>
    <mergeCell ref="B59:E59"/>
    <mergeCell ref="B58:E58"/>
    <mergeCell ref="B60:P60"/>
    <mergeCell ref="F64:P64"/>
    <mergeCell ref="F63:P63"/>
    <mergeCell ref="F62:P62"/>
    <mergeCell ref="F69:P69"/>
    <mergeCell ref="F68:P68"/>
    <mergeCell ref="F67:P67"/>
    <mergeCell ref="F66:P66"/>
    <mergeCell ref="B57:E57"/>
    <mergeCell ref="B55:P55"/>
    <mergeCell ref="F59:P59"/>
    <mergeCell ref="F58:P58"/>
    <mergeCell ref="F57:P57"/>
    <mergeCell ref="F56:P56"/>
    <mergeCell ref="AA35:AA40"/>
    <mergeCell ref="G90:I90"/>
    <mergeCell ref="J90:L90"/>
    <mergeCell ref="B70:P70"/>
    <mergeCell ref="F74:P74"/>
    <mergeCell ref="F73:P73"/>
    <mergeCell ref="F72:P72"/>
    <mergeCell ref="F71:P71"/>
    <mergeCell ref="F61:P61"/>
    <mergeCell ref="B65:P65"/>
  </mergeCells>
  <dataValidations count="7">
    <dataValidation type="list" allowBlank="1" showInputMessage="1" showErrorMessage="1" sqref="J13:O13">
      <formula1>$B$78:$B$80</formula1>
    </dataValidation>
    <dataValidation type="list" allowBlank="1" showInputMessage="1" showErrorMessage="1" sqref="H36">
      <formula1>$N$77:$N$89</formula1>
    </dataValidation>
    <dataValidation type="list" allowBlank="1" showInputMessage="1" showErrorMessage="1" sqref="F49:S49">
      <formula1>$Q$77:$Q$81</formula1>
    </dataValidation>
    <dataValidation type="list" allowBlank="1" showInputMessage="1" showErrorMessage="1" sqref="H43:X43">
      <formula1>$Q$83:$Q$87</formula1>
    </dataValidation>
    <dataValidation type="list" allowBlank="1" showInputMessage="1" showErrorMessage="1" sqref="H38:K38">
      <formula1>$G$77:$G$90</formula1>
    </dataValidation>
    <dataValidation type="list" allowBlank="1" showInputMessage="1" showErrorMessage="1" sqref="L38:O38">
      <formula1>$J$77:$J$90</formula1>
    </dataValidation>
    <dataValidation type="list" allowBlank="1" showInputMessage="1" showErrorMessage="1" sqref="F50:I50">
      <formula1>$B$82:$B$84</formula1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99" r:id="rId2"/>
  <rowBreaks count="1" manualBreakCount="1">
    <brk id="45" max="23" man="1"/>
  </rowBreaks>
  <colBreaks count="1" manualBreakCount="1">
    <brk id="24" max="8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65"/>
  <sheetViews>
    <sheetView view="pageBreakPreview" zoomScaleSheetLayoutView="100" zoomScalePageLayoutView="0" workbookViewId="0" topLeftCell="A24">
      <selection activeCell="R104" sqref="R104:V104"/>
    </sheetView>
  </sheetViews>
  <sheetFormatPr defaultColWidth="9.140625" defaultRowHeight="12.75"/>
  <cols>
    <col min="1" max="8" width="3.7109375" style="27" customWidth="1"/>
    <col min="9" max="9" width="4.00390625" style="27" customWidth="1"/>
    <col min="10" max="10" width="4.140625" style="27" customWidth="1"/>
    <col min="11" max="11" width="4.57421875" style="27" customWidth="1"/>
    <col min="12" max="14" width="3.7109375" style="27" customWidth="1"/>
    <col min="15" max="15" width="3.00390625" style="27" customWidth="1"/>
    <col min="16" max="16" width="3.28125" style="27" customWidth="1"/>
    <col min="17" max="20" width="3.7109375" style="27" customWidth="1"/>
    <col min="21" max="21" width="4.140625" style="27" customWidth="1"/>
    <col min="22" max="24" width="3.7109375" style="27" customWidth="1"/>
    <col min="25" max="25" width="3.28125" style="27" customWidth="1"/>
    <col min="26" max="26" width="4.28125" style="27" customWidth="1"/>
    <col min="27" max="29" width="3.7109375" style="27" customWidth="1"/>
    <col min="30" max="30" width="4.421875" style="27" customWidth="1"/>
    <col min="31" max="31" width="6.28125" style="27" customWidth="1"/>
    <col min="32" max="32" width="3.421875" style="27" customWidth="1"/>
    <col min="33" max="33" width="2.57421875" style="27" customWidth="1"/>
    <col min="34" max="34" width="3.28125" style="27" customWidth="1"/>
    <col min="35" max="37" width="3.7109375" style="27" customWidth="1"/>
    <col min="38" max="16384" width="9.140625" style="27" customWidth="1"/>
  </cols>
  <sheetData>
    <row r="1" spans="1:37" ht="19.5" thickBot="1">
      <c r="A1" s="509" t="s">
        <v>290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1"/>
    </row>
    <row r="3" spans="1:14" ht="15.75">
      <c r="A3" s="165" t="s">
        <v>291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7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37" ht="12.75">
      <c r="A5" s="465" t="s">
        <v>450</v>
      </c>
      <c r="B5" s="466"/>
      <c r="C5" s="466"/>
      <c r="D5" s="466"/>
      <c r="E5" s="466"/>
      <c r="F5" s="467"/>
      <c r="G5" s="505" t="s">
        <v>296</v>
      </c>
      <c r="H5" s="506"/>
      <c r="I5" s="507"/>
      <c r="J5" s="505" t="s">
        <v>296</v>
      </c>
      <c r="K5" s="506"/>
      <c r="L5" s="507"/>
      <c r="M5" s="505" t="s">
        <v>296</v>
      </c>
      <c r="N5" s="506"/>
      <c r="O5" s="507"/>
      <c r="P5" s="505" t="s">
        <v>296</v>
      </c>
      <c r="Q5" s="506"/>
      <c r="R5" s="507"/>
      <c r="S5" s="505" t="s">
        <v>296</v>
      </c>
      <c r="T5" s="506"/>
      <c r="U5" s="507"/>
      <c r="V5" s="505" t="s">
        <v>296</v>
      </c>
      <c r="W5" s="506"/>
      <c r="X5" s="507"/>
      <c r="Y5" s="505" t="s">
        <v>296</v>
      </c>
      <c r="Z5" s="506"/>
      <c r="AA5" s="507"/>
      <c r="AB5" s="505" t="s">
        <v>296</v>
      </c>
      <c r="AC5" s="506"/>
      <c r="AD5" s="507"/>
      <c r="AE5" s="477" t="s">
        <v>460</v>
      </c>
      <c r="AF5" s="478"/>
      <c r="AG5" s="479"/>
      <c r="AH5" s="477" t="s">
        <v>298</v>
      </c>
      <c r="AI5" s="478"/>
      <c r="AJ5" s="478"/>
      <c r="AK5" s="479"/>
    </row>
    <row r="6" spans="1:37" ht="12.75">
      <c r="A6" s="463" t="s">
        <v>276</v>
      </c>
      <c r="B6" s="451" t="s">
        <v>131</v>
      </c>
      <c r="C6" s="451"/>
      <c r="D6" s="451"/>
      <c r="E6" s="451"/>
      <c r="F6" s="451"/>
      <c r="G6" s="508" t="s">
        <v>297</v>
      </c>
      <c r="H6" s="508"/>
      <c r="I6" s="508"/>
      <c r="J6" s="508" t="s">
        <v>297</v>
      </c>
      <c r="K6" s="508"/>
      <c r="L6" s="508"/>
      <c r="M6" s="508" t="s">
        <v>297</v>
      </c>
      <c r="N6" s="508"/>
      <c r="O6" s="508"/>
      <c r="P6" s="508" t="s">
        <v>297</v>
      </c>
      <c r="Q6" s="508"/>
      <c r="R6" s="508"/>
      <c r="S6" s="508" t="s">
        <v>297</v>
      </c>
      <c r="T6" s="508"/>
      <c r="U6" s="508"/>
      <c r="V6" s="508" t="s">
        <v>297</v>
      </c>
      <c r="W6" s="508"/>
      <c r="X6" s="508"/>
      <c r="Y6" s="508" t="s">
        <v>297</v>
      </c>
      <c r="Z6" s="508"/>
      <c r="AA6" s="508"/>
      <c r="AB6" s="508" t="s">
        <v>297</v>
      </c>
      <c r="AC6" s="508"/>
      <c r="AD6" s="508"/>
      <c r="AE6" s="512"/>
      <c r="AF6" s="513"/>
      <c r="AG6" s="514"/>
      <c r="AH6" s="512"/>
      <c r="AI6" s="513"/>
      <c r="AJ6" s="513"/>
      <c r="AK6" s="514"/>
    </row>
    <row r="7" spans="1:37" ht="12.75">
      <c r="A7" s="464"/>
      <c r="B7" s="451"/>
      <c r="C7" s="451"/>
      <c r="D7" s="451"/>
      <c r="E7" s="451"/>
      <c r="F7" s="451"/>
      <c r="G7" s="173">
        <f>IF($G$6=$C$124,G124,0)+IF($G$6=$C$125,G125,0)+IF($G$6=$C$126,G126,0)+IF($G$6=$C$127,G127,0)</f>
        <v>0</v>
      </c>
      <c r="H7" s="173">
        <f>IF($G$6=$C$124,H124,0)+IF($G$6=$C$125,H125,0)+IF($G$6=$C$126,H126,0)+IF($G$6=$C$127,H127,0)</f>
        <v>0</v>
      </c>
      <c r="I7" s="173">
        <f>IF($G$6=$C$124,I124,0)+IF($G$6=$C$125,I125,0)+IF($G$6=$C$126,I126,0)+IF($G$6=$C$127,I127,0)</f>
        <v>0</v>
      </c>
      <c r="J7" s="173">
        <f>IF($J$6=$C$124,G124,0)+IF($J$6=$C$125,G125,0)+IF($J$6=$C$126,G126,0)+IF($J$6=$C$127,G127,0)</f>
        <v>0</v>
      </c>
      <c r="K7" s="173">
        <f>IF($J$6=$C$124,H124,0)+IF($J$6=$C$125,H125,0)+IF($J$6=$C$126,H126,0)+IF($J$6=$C$127,H127,0)</f>
        <v>0</v>
      </c>
      <c r="L7" s="173">
        <f>IF($J$6=$C$124,I124,0)+IF($J$6=$C$125,I125,0)+IF($J$6=$C$126,I126,0)+IF($J$6=$C$127,I127,0)</f>
        <v>0</v>
      </c>
      <c r="M7" s="173">
        <f>IF($M$6=$C$124,G124,0)+IF($M$6=$C$125,G125,0)+IF($M$6=$C$126,G126,0)+IF($M$6=$C$127,G127,0)</f>
        <v>0</v>
      </c>
      <c r="N7" s="173">
        <f>IF($M$6=$C$124,H124,0)+IF($M$6=$C$125,H125,0)+IF($M$6=$C$126,H126,0)+IF($M$6=$C$127,H127,0)</f>
        <v>0</v>
      </c>
      <c r="O7" s="173">
        <f>IF($M$6=$C$124,I124,0)+IF($M$6=$C$125,I125,0)+IF($M$6=$C$126,I126,0)+IF($M$6=$C$127,I127,0)</f>
        <v>0</v>
      </c>
      <c r="P7" s="173">
        <f>IF($P$6=$C$124,G124,0)+IF($P$6=$C$125,G125,0)+IF($P$6=$C$126,G126,0)+IF($P$6=$C$127,G127,0)</f>
        <v>0</v>
      </c>
      <c r="Q7" s="173">
        <f>IF($P$6=$C$124,H124,0)+IF($P$6=$C$125,H125,0)+IF($P$6=$C$126,H126,0)+IF($P$6=$C$127,H127,0)</f>
        <v>0</v>
      </c>
      <c r="R7" s="173">
        <f>IF($P$6=$C$124,I124,0)+IF($P$6=$C$125,I125,0)+IF($P$6=$C$126,I126,0)+IF($P$6=$C$127,I127,0)</f>
        <v>0</v>
      </c>
      <c r="S7" s="173">
        <f>IF($S$6=$C$124,G124,0)+IF($S$6=$C$125,G125,0)+IF($S$6=$C$126,G126,0)+IF($S$6=$C$127,G127,0)</f>
        <v>0</v>
      </c>
      <c r="T7" s="173">
        <f>IF($S$6=$C$124,H124,0)+IF($S$6=$C$125,H125,0)+IF($S$6=$C$126,H126,0)+IF($S$6=$C$127,H127,0)</f>
        <v>0</v>
      </c>
      <c r="U7" s="173">
        <f>IF($S$6=$C$124,I124,0)+IF($S$6=$C$125,I125,0)+IF($S$6=$C$126,I126,0)+IF($S$6=$C$127,I127,0)</f>
        <v>0</v>
      </c>
      <c r="V7" s="173">
        <f>IF($V$6=$C$124,G124,0)+IF($V$6=$C$125,G125,0)+IF($V$6=$C$126,G126,0)+IF($V$6=$C$127,G127,0)</f>
        <v>0</v>
      </c>
      <c r="W7" s="173">
        <f>IF($V$6=$C$124,H124,0)+IF($V$6=$C$125,H125,0)+IF($V$6=$C$126,H126,0)+IF($V$6=$C$127,H127,0)</f>
        <v>0</v>
      </c>
      <c r="X7" s="173">
        <f>IF($V$6=$C$124,I124,0)+IF($V$6=$C$125,I125,0)+IF($V$6=$C$126,I126,0)+IF($V$6=$C$127,I127,0)</f>
        <v>0</v>
      </c>
      <c r="Y7" s="173">
        <f>IF($Y$6=$C$124,G124,0)+IF($Y$6=$C$125,G125,0)+IF($Y$6=$C$126,G126,0)+IF($Y$6=$C$127,G127,0)</f>
        <v>0</v>
      </c>
      <c r="Z7" s="173">
        <f>IF($Y$6=$C$124,H124,0)+IF($Y$6=$C$125,H125,0)+IF($Y$6=$C$126,H126,0)+IF($Y$6=$C$127,H127,0)</f>
        <v>0</v>
      </c>
      <c r="AA7" s="173">
        <f>IF($Y$6=$C$124,I124,0)+IF($Y$6=$C$125,I125,0)+IF($Y$6=$C$126,I126,0)+IF($Y$6=$C$127,I127,0)</f>
        <v>0</v>
      </c>
      <c r="AB7" s="173">
        <f>IF($AB$6=$C$124,G124,0)+IF($AB$6=$C$125,G125,0)+IF($AB$6=$C$126,G126,0)+IF($AB$6=$C$127,G127,0)</f>
        <v>0</v>
      </c>
      <c r="AC7" s="173">
        <f>IF($AB$6=$C$124,H124,0)+IF($AB$6=$C$125,H125,0)+IF($AB$6=$C$126,H126,0)+IF($AB$6=$C$127,H127,0)</f>
        <v>0</v>
      </c>
      <c r="AD7" s="173">
        <f>IF($AB$6=$C$124,I124,0)+IF($AB$6=$C$125,I125,0)+IF($AB$6=$C$126,I126,0)+IF($AB$6=$C$127,I127,0)</f>
        <v>0</v>
      </c>
      <c r="AE7" s="480"/>
      <c r="AF7" s="481"/>
      <c r="AG7" s="482"/>
      <c r="AH7" s="480"/>
      <c r="AI7" s="481"/>
      <c r="AJ7" s="481"/>
      <c r="AK7" s="482"/>
    </row>
    <row r="8" spans="1:37" s="183" customFormat="1" ht="11.25">
      <c r="A8" s="185" t="s">
        <v>41</v>
      </c>
      <c r="B8" s="474" t="s">
        <v>50</v>
      </c>
      <c r="C8" s="475"/>
      <c r="D8" s="475"/>
      <c r="E8" s="475"/>
      <c r="F8" s="476"/>
      <c r="G8" s="474" t="s">
        <v>51</v>
      </c>
      <c r="H8" s="475"/>
      <c r="I8" s="476"/>
      <c r="J8" s="474" t="s">
        <v>52</v>
      </c>
      <c r="K8" s="475"/>
      <c r="L8" s="476"/>
      <c r="M8" s="474" t="s">
        <v>53</v>
      </c>
      <c r="N8" s="475"/>
      <c r="O8" s="476"/>
      <c r="P8" s="474" t="s">
        <v>54</v>
      </c>
      <c r="Q8" s="475"/>
      <c r="R8" s="476"/>
      <c r="S8" s="474" t="s">
        <v>55</v>
      </c>
      <c r="T8" s="475"/>
      <c r="U8" s="476"/>
      <c r="V8" s="474" t="s">
        <v>56</v>
      </c>
      <c r="W8" s="475"/>
      <c r="X8" s="476"/>
      <c r="Y8" s="474" t="s">
        <v>57</v>
      </c>
      <c r="Z8" s="475"/>
      <c r="AA8" s="476"/>
      <c r="AB8" s="474" t="s">
        <v>58</v>
      </c>
      <c r="AC8" s="475"/>
      <c r="AD8" s="476"/>
      <c r="AE8" s="474" t="s">
        <v>60</v>
      </c>
      <c r="AF8" s="475"/>
      <c r="AG8" s="476"/>
      <c r="AH8" s="474" t="s">
        <v>307</v>
      </c>
      <c r="AI8" s="475"/>
      <c r="AJ8" s="475"/>
      <c r="AK8" s="476"/>
    </row>
    <row r="9" spans="1:37" ht="12.75">
      <c r="A9" s="173" t="s">
        <v>379</v>
      </c>
      <c r="B9" s="471"/>
      <c r="C9" s="472"/>
      <c r="D9" s="472"/>
      <c r="E9" s="472"/>
      <c r="F9" s="473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483"/>
      <c r="AF9" s="484"/>
      <c r="AG9" s="485"/>
      <c r="AH9" s="483"/>
      <c r="AI9" s="484"/>
      <c r="AJ9" s="484"/>
      <c r="AK9" s="485"/>
    </row>
    <row r="10" spans="1:37" ht="12.75">
      <c r="A10" s="173" t="s">
        <v>299</v>
      </c>
      <c r="B10" s="471"/>
      <c r="C10" s="472"/>
      <c r="D10" s="472"/>
      <c r="E10" s="472"/>
      <c r="F10" s="473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483"/>
      <c r="AF10" s="484"/>
      <c r="AG10" s="485"/>
      <c r="AH10" s="483"/>
      <c r="AI10" s="484"/>
      <c r="AJ10" s="484"/>
      <c r="AK10" s="485"/>
    </row>
    <row r="11" spans="1:37" ht="12.75">
      <c r="A11" s="173" t="s">
        <v>300</v>
      </c>
      <c r="B11" s="471"/>
      <c r="C11" s="472"/>
      <c r="D11" s="472"/>
      <c r="E11" s="472"/>
      <c r="F11" s="473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483"/>
      <c r="AF11" s="484"/>
      <c r="AG11" s="485"/>
      <c r="AH11" s="483"/>
      <c r="AI11" s="484"/>
      <c r="AJ11" s="484"/>
      <c r="AK11" s="485"/>
    </row>
    <row r="12" spans="1:37" ht="12.75">
      <c r="A12" s="173" t="s">
        <v>301</v>
      </c>
      <c r="B12" s="471"/>
      <c r="C12" s="472"/>
      <c r="D12" s="472"/>
      <c r="E12" s="472"/>
      <c r="F12" s="473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483"/>
      <c r="AF12" s="484"/>
      <c r="AG12" s="485"/>
      <c r="AH12" s="483"/>
      <c r="AI12" s="484"/>
      <c r="AJ12" s="484"/>
      <c r="AK12" s="485"/>
    </row>
    <row r="13" spans="1:37" ht="12.75" hidden="1">
      <c r="A13" s="173" t="s">
        <v>302</v>
      </c>
      <c r="B13" s="471"/>
      <c r="C13" s="472"/>
      <c r="D13" s="472"/>
      <c r="E13" s="472"/>
      <c r="F13" s="473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483"/>
      <c r="AF13" s="484"/>
      <c r="AG13" s="485"/>
      <c r="AH13" s="483"/>
      <c r="AI13" s="484"/>
      <c r="AJ13" s="484"/>
      <c r="AK13" s="485"/>
    </row>
    <row r="14" spans="1:37" ht="12.75" hidden="1">
      <c r="A14" s="173" t="s">
        <v>303</v>
      </c>
      <c r="B14" s="471"/>
      <c r="C14" s="472"/>
      <c r="D14" s="472"/>
      <c r="E14" s="472"/>
      <c r="F14" s="473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483"/>
      <c r="AF14" s="484"/>
      <c r="AG14" s="485"/>
      <c r="AH14" s="483"/>
      <c r="AI14" s="484"/>
      <c r="AJ14" s="484"/>
      <c r="AK14" s="485"/>
    </row>
    <row r="15" spans="1:37" ht="12.75" hidden="1">
      <c r="A15" s="173" t="s">
        <v>304</v>
      </c>
      <c r="B15" s="471"/>
      <c r="C15" s="472"/>
      <c r="D15" s="472"/>
      <c r="E15" s="472"/>
      <c r="F15" s="473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483"/>
      <c r="AF15" s="484"/>
      <c r="AG15" s="485"/>
      <c r="AH15" s="483"/>
      <c r="AI15" s="484"/>
      <c r="AJ15" s="484"/>
      <c r="AK15" s="485"/>
    </row>
    <row r="16" spans="1:37" ht="12.75" hidden="1">
      <c r="A16" s="173" t="s">
        <v>305</v>
      </c>
      <c r="B16" s="471"/>
      <c r="C16" s="472"/>
      <c r="D16" s="472"/>
      <c r="E16" s="472"/>
      <c r="F16" s="473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483"/>
      <c r="AF16" s="484"/>
      <c r="AG16" s="485"/>
      <c r="AH16" s="483"/>
      <c r="AI16" s="484"/>
      <c r="AJ16" s="484"/>
      <c r="AK16" s="485"/>
    </row>
    <row r="17" spans="1:37" ht="12.75" hidden="1">
      <c r="A17" s="173" t="s">
        <v>306</v>
      </c>
      <c r="B17" s="471"/>
      <c r="C17" s="472"/>
      <c r="D17" s="472"/>
      <c r="E17" s="472"/>
      <c r="F17" s="473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483"/>
      <c r="AF17" s="484"/>
      <c r="AG17" s="485"/>
      <c r="AH17" s="483"/>
      <c r="AI17" s="484"/>
      <c r="AJ17" s="484"/>
      <c r="AK17" s="485"/>
    </row>
    <row r="19" spans="1:37" ht="15.75">
      <c r="A19" s="431" t="s">
        <v>473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</row>
    <row r="21" spans="1:37" ht="28.5" customHeight="1">
      <c r="A21" s="502" t="s">
        <v>446</v>
      </c>
      <c r="B21" s="503"/>
      <c r="C21" s="503"/>
      <c r="D21" s="503"/>
      <c r="E21" s="503"/>
      <c r="F21" s="503"/>
      <c r="G21" s="503"/>
      <c r="H21" s="504"/>
      <c r="I21" s="478" t="s">
        <v>447</v>
      </c>
      <c r="J21" s="478"/>
      <c r="K21" s="479"/>
      <c r="L21" s="465" t="s">
        <v>65</v>
      </c>
      <c r="M21" s="466"/>
      <c r="N21" s="466"/>
      <c r="O21" s="466"/>
      <c r="P21" s="466"/>
      <c r="Q21" s="467"/>
      <c r="R21" s="477" t="s">
        <v>66</v>
      </c>
      <c r="S21" s="478"/>
      <c r="T21" s="479"/>
      <c r="U21" s="477" t="s">
        <v>67</v>
      </c>
      <c r="V21" s="478"/>
      <c r="W21" s="478"/>
      <c r="X21" s="479"/>
      <c r="Y21" s="493" t="s">
        <v>448</v>
      </c>
      <c r="Z21" s="494"/>
      <c r="AA21" s="495"/>
      <c r="AB21" s="465" t="s">
        <v>309</v>
      </c>
      <c r="AC21" s="467"/>
      <c r="AD21" s="477" t="s">
        <v>310</v>
      </c>
      <c r="AE21" s="479"/>
      <c r="AF21" s="499" t="s">
        <v>472</v>
      </c>
      <c r="AG21" s="500"/>
      <c r="AH21" s="500"/>
      <c r="AI21" s="500"/>
      <c r="AJ21" s="500"/>
      <c r="AK21" s="501"/>
    </row>
    <row r="22" spans="1:37" ht="12.75">
      <c r="A22" s="216" t="s">
        <v>276</v>
      </c>
      <c r="B22" s="451" t="s">
        <v>131</v>
      </c>
      <c r="C22" s="451"/>
      <c r="D22" s="451"/>
      <c r="E22" s="451"/>
      <c r="F22" s="451"/>
      <c r="G22" s="451"/>
      <c r="H22" s="451"/>
      <c r="I22" s="481"/>
      <c r="J22" s="481"/>
      <c r="K22" s="482"/>
      <c r="L22" s="490"/>
      <c r="M22" s="491"/>
      <c r="N22" s="491"/>
      <c r="O22" s="491"/>
      <c r="P22" s="491"/>
      <c r="Q22" s="492"/>
      <c r="R22" s="480"/>
      <c r="S22" s="481"/>
      <c r="T22" s="482"/>
      <c r="U22" s="480"/>
      <c r="V22" s="481"/>
      <c r="W22" s="481"/>
      <c r="X22" s="482"/>
      <c r="Y22" s="496"/>
      <c r="Z22" s="497"/>
      <c r="AA22" s="498"/>
      <c r="AB22" s="490"/>
      <c r="AC22" s="492"/>
      <c r="AD22" s="480"/>
      <c r="AE22" s="482"/>
      <c r="AF22" s="502" t="s">
        <v>112</v>
      </c>
      <c r="AG22" s="503"/>
      <c r="AH22" s="504"/>
      <c r="AI22" s="502" t="s">
        <v>308</v>
      </c>
      <c r="AJ22" s="503"/>
      <c r="AK22" s="504"/>
    </row>
    <row r="23" spans="1:37" s="184" customFormat="1" ht="11.25">
      <c r="A23" s="185" t="s">
        <v>41</v>
      </c>
      <c r="B23" s="474" t="s">
        <v>50</v>
      </c>
      <c r="C23" s="475"/>
      <c r="D23" s="475"/>
      <c r="E23" s="475"/>
      <c r="F23" s="475"/>
      <c r="G23" s="475"/>
      <c r="H23" s="476"/>
      <c r="I23" s="474" t="s">
        <v>51</v>
      </c>
      <c r="J23" s="475"/>
      <c r="K23" s="476"/>
      <c r="L23" s="474" t="s">
        <v>52</v>
      </c>
      <c r="M23" s="475"/>
      <c r="N23" s="475"/>
      <c r="O23" s="475"/>
      <c r="P23" s="475"/>
      <c r="Q23" s="476"/>
      <c r="R23" s="474" t="s">
        <v>53</v>
      </c>
      <c r="S23" s="475"/>
      <c r="T23" s="476"/>
      <c r="U23" s="474" t="s">
        <v>54</v>
      </c>
      <c r="V23" s="475"/>
      <c r="W23" s="475"/>
      <c r="X23" s="476"/>
      <c r="Y23" s="474" t="s">
        <v>55</v>
      </c>
      <c r="Z23" s="475"/>
      <c r="AA23" s="476"/>
      <c r="AB23" s="474" t="s">
        <v>56</v>
      </c>
      <c r="AC23" s="476"/>
      <c r="AD23" s="474" t="s">
        <v>57</v>
      </c>
      <c r="AE23" s="476"/>
      <c r="AF23" s="474" t="s">
        <v>58</v>
      </c>
      <c r="AG23" s="475"/>
      <c r="AH23" s="476"/>
      <c r="AI23" s="474" t="s">
        <v>60</v>
      </c>
      <c r="AJ23" s="475"/>
      <c r="AK23" s="476"/>
    </row>
    <row r="24" spans="1:37" ht="12.75" customHeight="1">
      <c r="A24" s="201"/>
      <c r="B24" s="468"/>
      <c r="C24" s="469"/>
      <c r="D24" s="469"/>
      <c r="E24" s="469"/>
      <c r="F24" s="469"/>
      <c r="G24" s="469"/>
      <c r="H24" s="470"/>
      <c r="I24" s="468"/>
      <c r="J24" s="469"/>
      <c r="K24" s="470"/>
      <c r="L24" s="471"/>
      <c r="M24" s="472"/>
      <c r="N24" s="472"/>
      <c r="O24" s="472"/>
      <c r="P24" s="472"/>
      <c r="Q24" s="473"/>
      <c r="R24" s="468"/>
      <c r="S24" s="469"/>
      <c r="T24" s="470"/>
      <c r="U24" s="468"/>
      <c r="V24" s="469"/>
      <c r="W24" s="469"/>
      <c r="X24" s="470"/>
      <c r="Y24" s="468"/>
      <c r="Z24" s="469"/>
      <c r="AA24" s="470"/>
      <c r="AB24" s="468"/>
      <c r="AC24" s="470"/>
      <c r="AD24" s="468"/>
      <c r="AE24" s="470"/>
      <c r="AF24" s="468"/>
      <c r="AG24" s="469"/>
      <c r="AH24" s="470"/>
      <c r="AI24" s="468"/>
      <c r="AJ24" s="469"/>
      <c r="AK24" s="470"/>
    </row>
    <row r="25" spans="1:37" ht="12.75">
      <c r="A25" s="201"/>
      <c r="B25" s="468"/>
      <c r="C25" s="469"/>
      <c r="D25" s="469"/>
      <c r="E25" s="469"/>
      <c r="F25" s="469"/>
      <c r="G25" s="469"/>
      <c r="H25" s="470"/>
      <c r="I25" s="468"/>
      <c r="J25" s="469"/>
      <c r="K25" s="470"/>
      <c r="L25" s="471"/>
      <c r="M25" s="472"/>
      <c r="N25" s="472"/>
      <c r="O25" s="472"/>
      <c r="P25" s="472"/>
      <c r="Q25" s="473"/>
      <c r="R25" s="468"/>
      <c r="S25" s="469"/>
      <c r="T25" s="470"/>
      <c r="U25" s="468"/>
      <c r="V25" s="469"/>
      <c r="W25" s="469"/>
      <c r="X25" s="470"/>
      <c r="Y25" s="468"/>
      <c r="Z25" s="469"/>
      <c r="AA25" s="470"/>
      <c r="AB25" s="468"/>
      <c r="AC25" s="470"/>
      <c r="AD25" s="468"/>
      <c r="AE25" s="470"/>
      <c r="AF25" s="468"/>
      <c r="AG25" s="469"/>
      <c r="AH25" s="470"/>
      <c r="AI25" s="468"/>
      <c r="AJ25" s="469"/>
      <c r="AK25" s="470"/>
    </row>
    <row r="26" spans="1:37" ht="12.75">
      <c r="A26" s="201"/>
      <c r="B26" s="468"/>
      <c r="C26" s="469"/>
      <c r="D26" s="469"/>
      <c r="E26" s="469"/>
      <c r="F26" s="469"/>
      <c r="G26" s="469"/>
      <c r="H26" s="470"/>
      <c r="I26" s="468"/>
      <c r="J26" s="469"/>
      <c r="K26" s="470"/>
      <c r="L26" s="471"/>
      <c r="M26" s="472"/>
      <c r="N26" s="472"/>
      <c r="O26" s="472"/>
      <c r="P26" s="472"/>
      <c r="Q26" s="473"/>
      <c r="R26" s="468"/>
      <c r="S26" s="469"/>
      <c r="T26" s="470"/>
      <c r="U26" s="468"/>
      <c r="V26" s="469"/>
      <c r="W26" s="469"/>
      <c r="X26" s="470"/>
      <c r="Y26" s="468"/>
      <c r="Z26" s="469"/>
      <c r="AA26" s="470"/>
      <c r="AB26" s="468"/>
      <c r="AC26" s="470"/>
      <c r="AD26" s="468"/>
      <c r="AE26" s="470"/>
      <c r="AF26" s="468"/>
      <c r="AG26" s="469"/>
      <c r="AH26" s="470"/>
      <c r="AI26" s="468"/>
      <c r="AJ26" s="469"/>
      <c r="AK26" s="470"/>
    </row>
    <row r="27" spans="1:37" ht="12.75">
      <c r="A27" s="201"/>
      <c r="B27" s="468"/>
      <c r="C27" s="469"/>
      <c r="D27" s="469"/>
      <c r="E27" s="469"/>
      <c r="F27" s="469"/>
      <c r="G27" s="469"/>
      <c r="H27" s="470"/>
      <c r="I27" s="468"/>
      <c r="J27" s="469"/>
      <c r="K27" s="470"/>
      <c r="L27" s="471"/>
      <c r="M27" s="472"/>
      <c r="N27" s="472"/>
      <c r="O27" s="472"/>
      <c r="P27" s="472"/>
      <c r="Q27" s="473"/>
      <c r="R27" s="468"/>
      <c r="S27" s="469"/>
      <c r="T27" s="470"/>
      <c r="U27" s="468"/>
      <c r="V27" s="469"/>
      <c r="W27" s="469"/>
      <c r="X27" s="470"/>
      <c r="Y27" s="468"/>
      <c r="Z27" s="469"/>
      <c r="AA27" s="470"/>
      <c r="AB27" s="468"/>
      <c r="AC27" s="470"/>
      <c r="AD27" s="468"/>
      <c r="AE27" s="470"/>
      <c r="AF27" s="468"/>
      <c r="AG27" s="469"/>
      <c r="AH27" s="470"/>
      <c r="AI27" s="468"/>
      <c r="AJ27" s="469"/>
      <c r="AK27" s="470"/>
    </row>
    <row r="28" spans="1:37" ht="12.75" hidden="1">
      <c r="A28" s="201"/>
      <c r="B28" s="468"/>
      <c r="C28" s="469"/>
      <c r="D28" s="469"/>
      <c r="E28" s="469"/>
      <c r="F28" s="469"/>
      <c r="G28" s="469"/>
      <c r="H28" s="470"/>
      <c r="I28" s="468"/>
      <c r="J28" s="469"/>
      <c r="K28" s="470"/>
      <c r="L28" s="471"/>
      <c r="M28" s="472"/>
      <c r="N28" s="472"/>
      <c r="O28" s="472"/>
      <c r="P28" s="472"/>
      <c r="Q28" s="473"/>
      <c r="R28" s="468"/>
      <c r="S28" s="469"/>
      <c r="T28" s="470"/>
      <c r="U28" s="468"/>
      <c r="V28" s="469"/>
      <c r="W28" s="469"/>
      <c r="X28" s="470"/>
      <c r="Y28" s="468"/>
      <c r="Z28" s="469"/>
      <c r="AA28" s="470"/>
      <c r="AB28" s="468"/>
      <c r="AC28" s="470"/>
      <c r="AD28" s="468"/>
      <c r="AE28" s="470"/>
      <c r="AF28" s="468"/>
      <c r="AG28" s="469"/>
      <c r="AH28" s="470"/>
      <c r="AI28" s="468"/>
      <c r="AJ28" s="469"/>
      <c r="AK28" s="470"/>
    </row>
    <row r="29" spans="1:37" ht="12.75" hidden="1">
      <c r="A29" s="201"/>
      <c r="B29" s="468"/>
      <c r="C29" s="469"/>
      <c r="D29" s="469"/>
      <c r="E29" s="469"/>
      <c r="F29" s="469"/>
      <c r="G29" s="469"/>
      <c r="H29" s="470"/>
      <c r="I29" s="468"/>
      <c r="J29" s="469"/>
      <c r="K29" s="470"/>
      <c r="L29" s="471"/>
      <c r="M29" s="472"/>
      <c r="N29" s="472"/>
      <c r="O29" s="472"/>
      <c r="P29" s="472"/>
      <c r="Q29" s="473"/>
      <c r="R29" s="468"/>
      <c r="S29" s="469"/>
      <c r="T29" s="470"/>
      <c r="U29" s="468"/>
      <c r="V29" s="469"/>
      <c r="W29" s="469"/>
      <c r="X29" s="470"/>
      <c r="Y29" s="468"/>
      <c r="Z29" s="469"/>
      <c r="AA29" s="470"/>
      <c r="AB29" s="468"/>
      <c r="AC29" s="470"/>
      <c r="AD29" s="468"/>
      <c r="AE29" s="470"/>
      <c r="AF29" s="468"/>
      <c r="AG29" s="469"/>
      <c r="AH29" s="470"/>
      <c r="AI29" s="468"/>
      <c r="AJ29" s="469"/>
      <c r="AK29" s="470"/>
    </row>
    <row r="30" spans="1:37" ht="12.75" hidden="1">
      <c r="A30" s="201"/>
      <c r="B30" s="468"/>
      <c r="C30" s="469"/>
      <c r="D30" s="469"/>
      <c r="E30" s="469"/>
      <c r="F30" s="469"/>
      <c r="G30" s="469"/>
      <c r="H30" s="470"/>
      <c r="I30" s="468"/>
      <c r="J30" s="469"/>
      <c r="K30" s="470"/>
      <c r="L30" s="471"/>
      <c r="M30" s="472"/>
      <c r="N30" s="472"/>
      <c r="O30" s="472"/>
      <c r="P30" s="472"/>
      <c r="Q30" s="473"/>
      <c r="R30" s="468"/>
      <c r="S30" s="469"/>
      <c r="T30" s="470"/>
      <c r="U30" s="468"/>
      <c r="V30" s="469"/>
      <c r="W30" s="469"/>
      <c r="X30" s="470"/>
      <c r="Y30" s="468"/>
      <c r="Z30" s="469"/>
      <c r="AA30" s="470"/>
      <c r="AB30" s="468"/>
      <c r="AC30" s="470"/>
      <c r="AD30" s="468"/>
      <c r="AE30" s="470"/>
      <c r="AF30" s="468"/>
      <c r="AG30" s="469"/>
      <c r="AH30" s="470"/>
      <c r="AI30" s="468"/>
      <c r="AJ30" s="469"/>
      <c r="AK30" s="470"/>
    </row>
    <row r="31" spans="1:37" ht="12.75" hidden="1">
      <c r="A31" s="201"/>
      <c r="B31" s="468"/>
      <c r="C31" s="469"/>
      <c r="D31" s="469"/>
      <c r="E31" s="469"/>
      <c r="F31" s="469"/>
      <c r="G31" s="469"/>
      <c r="H31" s="470"/>
      <c r="I31" s="468"/>
      <c r="J31" s="469"/>
      <c r="K31" s="470"/>
      <c r="L31" s="471"/>
      <c r="M31" s="472"/>
      <c r="N31" s="472"/>
      <c r="O31" s="472"/>
      <c r="P31" s="472"/>
      <c r="Q31" s="473"/>
      <c r="R31" s="468"/>
      <c r="S31" s="469"/>
      <c r="T31" s="470"/>
      <c r="U31" s="468"/>
      <c r="V31" s="469"/>
      <c r="W31" s="469"/>
      <c r="X31" s="470"/>
      <c r="Y31" s="468"/>
      <c r="Z31" s="469"/>
      <c r="AA31" s="470"/>
      <c r="AB31" s="468"/>
      <c r="AC31" s="470"/>
      <c r="AD31" s="468"/>
      <c r="AE31" s="470"/>
      <c r="AF31" s="468"/>
      <c r="AG31" s="469"/>
      <c r="AH31" s="470"/>
      <c r="AI31" s="468"/>
      <c r="AJ31" s="469"/>
      <c r="AK31" s="470"/>
    </row>
    <row r="32" spans="1:37" ht="12.75" hidden="1">
      <c r="A32" s="201"/>
      <c r="B32" s="468"/>
      <c r="C32" s="469"/>
      <c r="D32" s="469"/>
      <c r="E32" s="469"/>
      <c r="F32" s="469"/>
      <c r="G32" s="469"/>
      <c r="H32" s="470"/>
      <c r="I32" s="468"/>
      <c r="J32" s="469"/>
      <c r="K32" s="470"/>
      <c r="L32" s="471"/>
      <c r="M32" s="472"/>
      <c r="N32" s="472"/>
      <c r="O32" s="472"/>
      <c r="P32" s="472"/>
      <c r="Q32" s="473"/>
      <c r="R32" s="468"/>
      <c r="S32" s="469"/>
      <c r="T32" s="470"/>
      <c r="U32" s="468"/>
      <c r="V32" s="469"/>
      <c r="W32" s="469"/>
      <c r="X32" s="470"/>
      <c r="Y32" s="468"/>
      <c r="Z32" s="469"/>
      <c r="AA32" s="470"/>
      <c r="AB32" s="468"/>
      <c r="AC32" s="470"/>
      <c r="AD32" s="468"/>
      <c r="AE32" s="470"/>
      <c r="AF32" s="468"/>
      <c r="AG32" s="469"/>
      <c r="AH32" s="470"/>
      <c r="AI32" s="468"/>
      <c r="AJ32" s="469"/>
      <c r="AK32" s="470"/>
    </row>
    <row r="33" spans="1:37" ht="12.75" hidden="1">
      <c r="A33" s="201"/>
      <c r="B33" s="468"/>
      <c r="C33" s="469"/>
      <c r="D33" s="469"/>
      <c r="E33" s="469"/>
      <c r="F33" s="469"/>
      <c r="G33" s="469"/>
      <c r="H33" s="470"/>
      <c r="I33" s="468"/>
      <c r="J33" s="469"/>
      <c r="K33" s="470"/>
      <c r="L33" s="471"/>
      <c r="M33" s="472"/>
      <c r="N33" s="472"/>
      <c r="O33" s="472"/>
      <c r="P33" s="472"/>
      <c r="Q33" s="473"/>
      <c r="R33" s="468"/>
      <c r="S33" s="469"/>
      <c r="T33" s="470"/>
      <c r="U33" s="468"/>
      <c r="V33" s="469"/>
      <c r="W33" s="469"/>
      <c r="X33" s="470"/>
      <c r="Y33" s="468"/>
      <c r="Z33" s="469"/>
      <c r="AA33" s="470"/>
      <c r="AB33" s="468"/>
      <c r="AC33" s="470"/>
      <c r="AD33" s="468"/>
      <c r="AE33" s="470"/>
      <c r="AF33" s="468"/>
      <c r="AG33" s="469"/>
      <c r="AH33" s="470"/>
      <c r="AI33" s="468"/>
      <c r="AJ33" s="469"/>
      <c r="AK33" s="470"/>
    </row>
    <row r="34" spans="1:37" ht="12.75">
      <c r="A34" s="460" t="s">
        <v>123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2"/>
      <c r="AF34" s="486">
        <f>SUM(AF24:AH33)</f>
        <v>0</v>
      </c>
      <c r="AG34" s="487"/>
      <c r="AH34" s="488"/>
      <c r="AI34" s="486">
        <f>SUM(AI24:AK33)</f>
        <v>0</v>
      </c>
      <c r="AJ34" s="487"/>
      <c r="AK34" s="488"/>
    </row>
    <row r="35" spans="1:28" ht="12.75" customHeight="1">
      <c r="A35" s="489" t="s">
        <v>481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</row>
    <row r="36" spans="1:28" ht="12.7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</row>
    <row r="37" spans="1:37" ht="15.75">
      <c r="A37" s="431" t="s">
        <v>474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</row>
    <row r="38" ht="11.25" customHeight="1">
      <c r="A38" s="165"/>
    </row>
    <row r="39" spans="1:37" ht="12.75" customHeight="1">
      <c r="A39" s="451" t="s">
        <v>446</v>
      </c>
      <c r="B39" s="451"/>
      <c r="C39" s="451"/>
      <c r="D39" s="451"/>
      <c r="E39" s="451"/>
      <c r="F39" s="451"/>
      <c r="G39" s="451"/>
      <c r="H39" s="451"/>
      <c r="I39" s="456" t="s">
        <v>447</v>
      </c>
      <c r="J39" s="456"/>
      <c r="K39" s="456"/>
      <c r="L39" s="456" t="s">
        <v>453</v>
      </c>
      <c r="M39" s="456"/>
      <c r="N39" s="456"/>
      <c r="O39" s="456"/>
      <c r="P39" s="456" t="s">
        <v>117</v>
      </c>
      <c r="Q39" s="456"/>
      <c r="R39" s="456"/>
      <c r="S39" s="456"/>
      <c r="T39" s="456" t="s">
        <v>319</v>
      </c>
      <c r="U39" s="456"/>
      <c r="V39" s="456"/>
      <c r="W39" s="456" t="s">
        <v>320</v>
      </c>
      <c r="X39" s="456"/>
      <c r="Y39" s="456"/>
      <c r="Z39" s="451" t="s">
        <v>321</v>
      </c>
      <c r="AA39" s="451"/>
      <c r="AB39" s="451"/>
      <c r="AC39" s="451" t="s">
        <v>475</v>
      </c>
      <c r="AD39" s="451"/>
      <c r="AE39" s="451"/>
      <c r="AF39" s="451"/>
      <c r="AG39" s="451"/>
      <c r="AH39" s="451"/>
      <c r="AI39" s="477" t="s">
        <v>476</v>
      </c>
      <c r="AJ39" s="478"/>
      <c r="AK39" s="479"/>
    </row>
    <row r="40" spans="1:37" ht="16.5" customHeight="1">
      <c r="A40" s="216" t="s">
        <v>276</v>
      </c>
      <c r="B40" s="451" t="s">
        <v>131</v>
      </c>
      <c r="C40" s="451"/>
      <c r="D40" s="451"/>
      <c r="E40" s="451"/>
      <c r="F40" s="451"/>
      <c r="G40" s="451"/>
      <c r="H40" s="451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1"/>
      <c r="AA40" s="451"/>
      <c r="AB40" s="451"/>
      <c r="AC40" s="451" t="s">
        <v>112</v>
      </c>
      <c r="AD40" s="451"/>
      <c r="AE40" s="451"/>
      <c r="AF40" s="451" t="s">
        <v>308</v>
      </c>
      <c r="AG40" s="451"/>
      <c r="AH40" s="451"/>
      <c r="AI40" s="480"/>
      <c r="AJ40" s="481"/>
      <c r="AK40" s="482"/>
    </row>
    <row r="41" spans="1:37" s="181" customFormat="1" ht="12.75" customHeight="1">
      <c r="A41" s="185" t="s">
        <v>41</v>
      </c>
      <c r="B41" s="455" t="s">
        <v>50</v>
      </c>
      <c r="C41" s="455"/>
      <c r="D41" s="455"/>
      <c r="E41" s="455"/>
      <c r="F41" s="455"/>
      <c r="G41" s="455"/>
      <c r="H41" s="455"/>
      <c r="I41" s="455" t="s">
        <v>51</v>
      </c>
      <c r="J41" s="455"/>
      <c r="K41" s="455"/>
      <c r="L41" s="524" t="s">
        <v>52</v>
      </c>
      <c r="M41" s="525"/>
      <c r="N41" s="525"/>
      <c r="O41" s="526"/>
      <c r="P41" s="524" t="s">
        <v>53</v>
      </c>
      <c r="Q41" s="525"/>
      <c r="R41" s="525"/>
      <c r="S41" s="526"/>
      <c r="T41" s="524" t="s">
        <v>54</v>
      </c>
      <c r="U41" s="525"/>
      <c r="V41" s="526"/>
      <c r="W41" s="524" t="s">
        <v>55</v>
      </c>
      <c r="X41" s="525"/>
      <c r="Y41" s="526"/>
      <c r="Z41" s="474" t="s">
        <v>56</v>
      </c>
      <c r="AA41" s="475"/>
      <c r="AB41" s="476"/>
      <c r="AC41" s="474" t="s">
        <v>57</v>
      </c>
      <c r="AD41" s="475"/>
      <c r="AE41" s="476"/>
      <c r="AF41" s="474" t="s">
        <v>58</v>
      </c>
      <c r="AG41" s="475"/>
      <c r="AH41" s="476"/>
      <c r="AI41" s="474" t="s">
        <v>60</v>
      </c>
      <c r="AJ41" s="475"/>
      <c r="AK41" s="476"/>
    </row>
    <row r="42" spans="1:37" ht="12.75">
      <c r="A42" s="201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68"/>
      <c r="M42" s="469"/>
      <c r="N42" s="469"/>
      <c r="O42" s="470"/>
      <c r="P42" s="471"/>
      <c r="Q42" s="472"/>
      <c r="R42" s="472"/>
      <c r="S42" s="473"/>
      <c r="T42" s="468"/>
      <c r="U42" s="469"/>
      <c r="V42" s="470"/>
      <c r="W42" s="468"/>
      <c r="X42" s="469"/>
      <c r="Y42" s="470"/>
      <c r="Z42" s="471"/>
      <c r="AA42" s="472"/>
      <c r="AB42" s="473"/>
      <c r="AC42" s="468"/>
      <c r="AD42" s="469"/>
      <c r="AE42" s="470"/>
      <c r="AF42" s="468"/>
      <c r="AG42" s="469"/>
      <c r="AH42" s="470"/>
      <c r="AI42" s="468"/>
      <c r="AJ42" s="469"/>
      <c r="AK42" s="470"/>
    </row>
    <row r="43" spans="1:37" ht="12.75">
      <c r="A43" s="201"/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68"/>
      <c r="M43" s="469"/>
      <c r="N43" s="469"/>
      <c r="O43" s="470"/>
      <c r="P43" s="471"/>
      <c r="Q43" s="472"/>
      <c r="R43" s="472"/>
      <c r="S43" s="473"/>
      <c r="T43" s="468"/>
      <c r="U43" s="469"/>
      <c r="V43" s="470"/>
      <c r="W43" s="468"/>
      <c r="X43" s="469"/>
      <c r="Y43" s="470"/>
      <c r="Z43" s="471"/>
      <c r="AA43" s="472"/>
      <c r="AB43" s="473"/>
      <c r="AC43" s="468"/>
      <c r="AD43" s="469"/>
      <c r="AE43" s="470"/>
      <c r="AF43" s="468"/>
      <c r="AG43" s="469"/>
      <c r="AH43" s="470"/>
      <c r="AI43" s="468"/>
      <c r="AJ43" s="469"/>
      <c r="AK43" s="470"/>
    </row>
    <row r="44" spans="1:37" ht="12.75">
      <c r="A44" s="201"/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68"/>
      <c r="M44" s="469"/>
      <c r="N44" s="469"/>
      <c r="O44" s="470"/>
      <c r="P44" s="471"/>
      <c r="Q44" s="472"/>
      <c r="R44" s="472"/>
      <c r="S44" s="473"/>
      <c r="T44" s="468"/>
      <c r="U44" s="469"/>
      <c r="V44" s="470"/>
      <c r="W44" s="468"/>
      <c r="X44" s="469"/>
      <c r="Y44" s="470"/>
      <c r="Z44" s="471"/>
      <c r="AA44" s="472"/>
      <c r="AB44" s="473"/>
      <c r="AC44" s="468"/>
      <c r="AD44" s="469"/>
      <c r="AE44" s="470"/>
      <c r="AF44" s="468"/>
      <c r="AG44" s="469"/>
      <c r="AH44" s="470"/>
      <c r="AI44" s="468"/>
      <c r="AJ44" s="469"/>
      <c r="AK44" s="470"/>
    </row>
    <row r="45" spans="1:37" ht="12.75">
      <c r="A45" s="201"/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68"/>
      <c r="M45" s="469"/>
      <c r="N45" s="469"/>
      <c r="O45" s="470"/>
      <c r="P45" s="471"/>
      <c r="Q45" s="472"/>
      <c r="R45" s="472"/>
      <c r="S45" s="473"/>
      <c r="T45" s="468"/>
      <c r="U45" s="469"/>
      <c r="V45" s="470"/>
      <c r="W45" s="468"/>
      <c r="X45" s="469"/>
      <c r="Y45" s="470"/>
      <c r="Z45" s="471"/>
      <c r="AA45" s="472"/>
      <c r="AB45" s="473"/>
      <c r="AC45" s="468"/>
      <c r="AD45" s="469"/>
      <c r="AE45" s="470"/>
      <c r="AF45" s="468"/>
      <c r="AG45" s="469"/>
      <c r="AH45" s="470"/>
      <c r="AI45" s="468"/>
      <c r="AJ45" s="469"/>
      <c r="AK45" s="470"/>
    </row>
    <row r="46" spans="1:37" ht="12.75" hidden="1">
      <c r="A46" s="201"/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68"/>
      <c r="M46" s="469"/>
      <c r="N46" s="469"/>
      <c r="O46" s="470"/>
      <c r="P46" s="471"/>
      <c r="Q46" s="472"/>
      <c r="R46" s="472"/>
      <c r="S46" s="473"/>
      <c r="T46" s="468"/>
      <c r="U46" s="469"/>
      <c r="V46" s="470"/>
      <c r="W46" s="468"/>
      <c r="X46" s="469"/>
      <c r="Y46" s="470"/>
      <c r="Z46" s="471"/>
      <c r="AA46" s="472"/>
      <c r="AB46" s="473"/>
      <c r="AC46" s="468"/>
      <c r="AD46" s="469"/>
      <c r="AE46" s="470"/>
      <c r="AF46" s="468"/>
      <c r="AG46" s="469"/>
      <c r="AH46" s="470"/>
      <c r="AI46" s="468"/>
      <c r="AJ46" s="469"/>
      <c r="AK46" s="470"/>
    </row>
    <row r="47" spans="1:37" ht="12.75" hidden="1">
      <c r="A47" s="201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68"/>
      <c r="M47" s="469"/>
      <c r="N47" s="469"/>
      <c r="O47" s="470"/>
      <c r="P47" s="471"/>
      <c r="Q47" s="472"/>
      <c r="R47" s="472"/>
      <c r="S47" s="473"/>
      <c r="T47" s="468"/>
      <c r="U47" s="469"/>
      <c r="V47" s="470"/>
      <c r="W47" s="468"/>
      <c r="X47" s="469"/>
      <c r="Y47" s="470"/>
      <c r="Z47" s="471"/>
      <c r="AA47" s="472"/>
      <c r="AB47" s="473"/>
      <c r="AC47" s="468"/>
      <c r="AD47" s="469"/>
      <c r="AE47" s="470"/>
      <c r="AF47" s="468"/>
      <c r="AG47" s="469"/>
      <c r="AH47" s="470"/>
      <c r="AI47" s="468"/>
      <c r="AJ47" s="469"/>
      <c r="AK47" s="470"/>
    </row>
    <row r="48" spans="1:37" ht="12.75" hidden="1">
      <c r="A48" s="201"/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68"/>
      <c r="M48" s="469"/>
      <c r="N48" s="469"/>
      <c r="O48" s="470"/>
      <c r="P48" s="471"/>
      <c r="Q48" s="472"/>
      <c r="R48" s="472"/>
      <c r="S48" s="473"/>
      <c r="T48" s="468"/>
      <c r="U48" s="469"/>
      <c r="V48" s="470"/>
      <c r="W48" s="468"/>
      <c r="X48" s="469"/>
      <c r="Y48" s="470"/>
      <c r="Z48" s="471"/>
      <c r="AA48" s="472"/>
      <c r="AB48" s="473"/>
      <c r="AC48" s="468"/>
      <c r="AD48" s="469"/>
      <c r="AE48" s="470"/>
      <c r="AF48" s="468"/>
      <c r="AG48" s="469"/>
      <c r="AH48" s="470"/>
      <c r="AI48" s="468"/>
      <c r="AJ48" s="469"/>
      <c r="AK48" s="470"/>
    </row>
    <row r="49" spans="1:37" ht="12.75" hidden="1">
      <c r="A49" s="201"/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68"/>
      <c r="M49" s="469"/>
      <c r="N49" s="469"/>
      <c r="O49" s="470"/>
      <c r="P49" s="471"/>
      <c r="Q49" s="472"/>
      <c r="R49" s="472"/>
      <c r="S49" s="473"/>
      <c r="T49" s="468"/>
      <c r="U49" s="469"/>
      <c r="V49" s="470"/>
      <c r="W49" s="468"/>
      <c r="X49" s="469"/>
      <c r="Y49" s="470"/>
      <c r="Z49" s="471"/>
      <c r="AA49" s="472"/>
      <c r="AB49" s="473"/>
      <c r="AC49" s="468"/>
      <c r="AD49" s="469"/>
      <c r="AE49" s="470"/>
      <c r="AF49" s="468"/>
      <c r="AG49" s="469"/>
      <c r="AH49" s="470"/>
      <c r="AI49" s="468"/>
      <c r="AJ49" s="469"/>
      <c r="AK49" s="470"/>
    </row>
    <row r="50" spans="1:37" ht="12.75" hidden="1">
      <c r="A50" s="201"/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68"/>
      <c r="M50" s="469"/>
      <c r="N50" s="469"/>
      <c r="O50" s="470"/>
      <c r="P50" s="471"/>
      <c r="Q50" s="472"/>
      <c r="R50" s="472"/>
      <c r="S50" s="473"/>
      <c r="T50" s="468"/>
      <c r="U50" s="469"/>
      <c r="V50" s="470"/>
      <c r="W50" s="468"/>
      <c r="X50" s="469"/>
      <c r="Y50" s="470"/>
      <c r="Z50" s="471"/>
      <c r="AA50" s="472"/>
      <c r="AB50" s="473"/>
      <c r="AC50" s="468"/>
      <c r="AD50" s="469"/>
      <c r="AE50" s="470"/>
      <c r="AF50" s="468"/>
      <c r="AG50" s="469"/>
      <c r="AH50" s="470"/>
      <c r="AI50" s="468"/>
      <c r="AJ50" s="469"/>
      <c r="AK50" s="470"/>
    </row>
    <row r="51" spans="1:37" ht="12.75">
      <c r="A51" s="460" t="s">
        <v>123</v>
      </c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2"/>
      <c r="AC51" s="457">
        <f>SUM(AC42:AE50)</f>
        <v>0</v>
      </c>
      <c r="AD51" s="458"/>
      <c r="AE51" s="459"/>
      <c r="AF51" s="457">
        <f>SUM(AF42:AH50)</f>
        <v>0</v>
      </c>
      <c r="AG51" s="458"/>
      <c r="AH51" s="459"/>
      <c r="AI51" s="457">
        <f>SUM(AI42:AK50)</f>
        <v>0</v>
      </c>
      <c r="AJ51" s="458"/>
      <c r="AK51" s="459"/>
    </row>
    <row r="52" spans="1:37" ht="28.5" customHeight="1">
      <c r="A52" s="533" t="s">
        <v>477</v>
      </c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533"/>
    </row>
    <row r="53" ht="12.75">
      <c r="A53" s="227" t="s">
        <v>478</v>
      </c>
    </row>
    <row r="55" ht="15.75">
      <c r="A55" s="165" t="s">
        <v>469</v>
      </c>
    </row>
    <row r="57" spans="1:37" ht="12.75">
      <c r="A57" s="451" t="s">
        <v>450</v>
      </c>
      <c r="B57" s="451"/>
      <c r="C57" s="451"/>
      <c r="D57" s="451"/>
      <c r="E57" s="451"/>
      <c r="F57" s="451"/>
      <c r="G57" s="451"/>
      <c r="H57" s="515" t="s">
        <v>449</v>
      </c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 t="s">
        <v>461</v>
      </c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5"/>
    </row>
    <row r="58" spans="1:37" ht="24.75" customHeight="1">
      <c r="A58" s="216" t="s">
        <v>276</v>
      </c>
      <c r="B58" s="451" t="s">
        <v>131</v>
      </c>
      <c r="C58" s="451"/>
      <c r="D58" s="451"/>
      <c r="E58" s="451"/>
      <c r="F58" s="451"/>
      <c r="G58" s="451"/>
      <c r="H58" s="499" t="s">
        <v>394</v>
      </c>
      <c r="I58" s="500"/>
      <c r="J58" s="500"/>
      <c r="K58" s="500"/>
      <c r="L58" s="500"/>
      <c r="M58" s="500"/>
      <c r="N58" s="500"/>
      <c r="O58" s="500"/>
      <c r="P58" s="501"/>
      <c r="Q58" s="499" t="s">
        <v>322</v>
      </c>
      <c r="R58" s="500"/>
      <c r="S58" s="500"/>
      <c r="T58" s="500"/>
      <c r="U58" s="500"/>
      <c r="V58" s="500"/>
      <c r="W58" s="500"/>
      <c r="X58" s="500"/>
      <c r="Y58" s="501"/>
      <c r="Z58" s="499" t="s">
        <v>394</v>
      </c>
      <c r="AA58" s="500"/>
      <c r="AB58" s="500"/>
      <c r="AC58" s="500"/>
      <c r="AD58" s="500"/>
      <c r="AE58" s="501"/>
      <c r="AF58" s="456" t="s">
        <v>322</v>
      </c>
      <c r="AG58" s="456"/>
      <c r="AH58" s="456"/>
      <c r="AI58" s="456"/>
      <c r="AJ58" s="456"/>
      <c r="AK58" s="456"/>
    </row>
    <row r="59" spans="1:37" s="181" customFormat="1" ht="11.25">
      <c r="A59" s="180" t="s">
        <v>41</v>
      </c>
      <c r="B59" s="453" t="s">
        <v>50</v>
      </c>
      <c r="C59" s="453"/>
      <c r="D59" s="453"/>
      <c r="E59" s="453"/>
      <c r="F59" s="453"/>
      <c r="G59" s="453"/>
      <c r="H59" s="453" t="s">
        <v>51</v>
      </c>
      <c r="I59" s="453"/>
      <c r="J59" s="453"/>
      <c r="K59" s="453"/>
      <c r="L59" s="453"/>
      <c r="M59" s="453"/>
      <c r="N59" s="453"/>
      <c r="O59" s="453"/>
      <c r="P59" s="453"/>
      <c r="Q59" s="453" t="s">
        <v>52</v>
      </c>
      <c r="R59" s="453"/>
      <c r="S59" s="453"/>
      <c r="T59" s="453"/>
      <c r="U59" s="453"/>
      <c r="V59" s="453"/>
      <c r="W59" s="453"/>
      <c r="X59" s="453"/>
      <c r="Y59" s="453"/>
      <c r="Z59" s="453" t="s">
        <v>53</v>
      </c>
      <c r="AA59" s="453"/>
      <c r="AB59" s="453"/>
      <c r="AC59" s="453"/>
      <c r="AD59" s="453"/>
      <c r="AE59" s="453"/>
      <c r="AF59" s="453" t="s">
        <v>54</v>
      </c>
      <c r="AG59" s="453"/>
      <c r="AH59" s="453"/>
      <c r="AI59" s="453"/>
      <c r="AJ59" s="453"/>
      <c r="AK59" s="453"/>
    </row>
    <row r="60" spans="1:37" ht="12.75">
      <c r="A60" s="201"/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</row>
    <row r="61" spans="1:37" ht="12.75">
      <c r="A61" s="201"/>
      <c r="B61" s="452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</row>
    <row r="62" spans="1:37" ht="12.75">
      <c r="A62" s="201"/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</row>
    <row r="63" spans="1:37" ht="12.75" hidden="1">
      <c r="A63" s="201"/>
      <c r="B63" s="452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</row>
    <row r="64" spans="1:37" ht="12.75" hidden="1">
      <c r="A64" s="201"/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</row>
    <row r="65" spans="1:37" ht="12.75" hidden="1">
      <c r="A65" s="201"/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</row>
    <row r="66" spans="1:37" ht="12.75" hidden="1">
      <c r="A66" s="201"/>
      <c r="B66" s="452"/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</row>
    <row r="67" spans="1:37" ht="12.75" hidden="1">
      <c r="A67" s="201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452"/>
      <c r="AH67" s="452"/>
      <c r="AI67" s="452"/>
      <c r="AJ67" s="452"/>
      <c r="AK67" s="452"/>
    </row>
    <row r="68" spans="1:37" ht="12.75">
      <c r="A68" s="202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</row>
    <row r="69" spans="1:37" ht="12.7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</row>
    <row r="70" ht="15.75">
      <c r="A70" s="165" t="s">
        <v>456</v>
      </c>
    </row>
    <row r="72" spans="1:37" ht="15.75" customHeight="1">
      <c r="A72" s="451" t="s">
        <v>450</v>
      </c>
      <c r="B72" s="451"/>
      <c r="C72" s="451"/>
      <c r="D72" s="451"/>
      <c r="E72" s="451"/>
      <c r="F72" s="451"/>
      <c r="G72" s="451"/>
      <c r="H72" s="505" t="s">
        <v>323</v>
      </c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6"/>
      <c r="T72" s="507"/>
      <c r="U72" s="456" t="s">
        <v>325</v>
      </c>
      <c r="V72" s="456"/>
      <c r="W72" s="456"/>
      <c r="X72" s="456" t="s">
        <v>324</v>
      </c>
      <c r="Y72" s="456"/>
      <c r="Z72" s="456"/>
      <c r="AA72" s="456" t="s">
        <v>138</v>
      </c>
      <c r="AB72" s="456"/>
      <c r="AC72" s="456"/>
      <c r="AD72" s="451" t="s">
        <v>139</v>
      </c>
      <c r="AE72" s="451"/>
      <c r="AF72" s="451"/>
      <c r="AG72" s="451"/>
      <c r="AH72" s="451"/>
      <c r="AI72" s="451"/>
      <c r="AJ72" s="451"/>
      <c r="AK72" s="451"/>
    </row>
    <row r="73" spans="1:37" ht="48" customHeight="1">
      <c r="A73" s="216" t="s">
        <v>276</v>
      </c>
      <c r="B73" s="451" t="s">
        <v>131</v>
      </c>
      <c r="C73" s="451"/>
      <c r="D73" s="451"/>
      <c r="E73" s="451"/>
      <c r="F73" s="451"/>
      <c r="G73" s="451"/>
      <c r="H73" s="451" t="s">
        <v>167</v>
      </c>
      <c r="I73" s="451"/>
      <c r="J73" s="451"/>
      <c r="K73" s="451"/>
      <c r="L73" s="451"/>
      <c r="M73" s="451"/>
      <c r="N73" s="456" t="s">
        <v>471</v>
      </c>
      <c r="O73" s="456"/>
      <c r="P73" s="456"/>
      <c r="Q73" s="456" t="s">
        <v>188</v>
      </c>
      <c r="R73" s="456"/>
      <c r="S73" s="456" t="s">
        <v>470</v>
      </c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1"/>
      <c r="AE73" s="451"/>
      <c r="AF73" s="451"/>
      <c r="AG73" s="451"/>
      <c r="AH73" s="451"/>
      <c r="AI73" s="451"/>
      <c r="AJ73" s="451"/>
      <c r="AK73" s="451"/>
    </row>
    <row r="74" spans="1:37" s="184" customFormat="1" ht="12.75" customHeight="1">
      <c r="A74" s="182" t="s">
        <v>41</v>
      </c>
      <c r="B74" s="455" t="s">
        <v>50</v>
      </c>
      <c r="C74" s="455"/>
      <c r="D74" s="455"/>
      <c r="E74" s="455"/>
      <c r="F74" s="455"/>
      <c r="G74" s="455"/>
      <c r="H74" s="455" t="s">
        <v>51</v>
      </c>
      <c r="I74" s="455"/>
      <c r="J74" s="455"/>
      <c r="K74" s="455"/>
      <c r="L74" s="455"/>
      <c r="M74" s="455"/>
      <c r="N74" s="455" t="s">
        <v>52</v>
      </c>
      <c r="O74" s="455"/>
      <c r="P74" s="455"/>
      <c r="Q74" s="455" t="s">
        <v>53</v>
      </c>
      <c r="R74" s="455"/>
      <c r="S74" s="524" t="s">
        <v>54</v>
      </c>
      <c r="T74" s="526"/>
      <c r="U74" s="455" t="s">
        <v>55</v>
      </c>
      <c r="V74" s="455"/>
      <c r="W74" s="455"/>
      <c r="X74" s="455" t="s">
        <v>56</v>
      </c>
      <c r="Y74" s="455"/>
      <c r="Z74" s="455"/>
      <c r="AA74" s="455" t="s">
        <v>57</v>
      </c>
      <c r="AB74" s="455"/>
      <c r="AC74" s="455"/>
      <c r="AD74" s="455" t="s">
        <v>58</v>
      </c>
      <c r="AE74" s="455"/>
      <c r="AF74" s="455"/>
      <c r="AG74" s="455"/>
      <c r="AH74" s="455"/>
      <c r="AI74" s="455"/>
      <c r="AJ74" s="455"/>
      <c r="AK74" s="455"/>
    </row>
    <row r="75" spans="1:37" ht="12.75">
      <c r="A75" s="172"/>
      <c r="B75" s="516"/>
      <c r="C75" s="516"/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517">
        <f>N75*Q75</f>
        <v>0</v>
      </c>
      <c r="T75" s="517"/>
      <c r="U75" s="516"/>
      <c r="V75" s="516"/>
      <c r="W75" s="516"/>
      <c r="X75" s="516"/>
      <c r="Y75" s="516"/>
      <c r="Z75" s="516"/>
      <c r="AA75" s="516"/>
      <c r="AB75" s="516"/>
      <c r="AC75" s="516"/>
      <c r="AD75" s="516"/>
      <c r="AE75" s="516"/>
      <c r="AF75" s="516"/>
      <c r="AG75" s="516"/>
      <c r="AH75" s="516"/>
      <c r="AI75" s="516"/>
      <c r="AJ75" s="516"/>
      <c r="AK75" s="516"/>
    </row>
    <row r="76" spans="1:37" ht="12.75">
      <c r="A76" s="172"/>
      <c r="B76" s="516"/>
      <c r="C76" s="516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7">
        <f aca="true" t="shared" si="0" ref="S76:S83">N76*Q76</f>
        <v>0</v>
      </c>
      <c r="T76" s="517"/>
      <c r="U76" s="516"/>
      <c r="V76" s="516"/>
      <c r="W76" s="516"/>
      <c r="X76" s="516"/>
      <c r="Y76" s="516"/>
      <c r="Z76" s="516"/>
      <c r="AA76" s="516"/>
      <c r="AB76" s="516"/>
      <c r="AC76" s="516"/>
      <c r="AD76" s="516"/>
      <c r="AE76" s="516"/>
      <c r="AF76" s="516"/>
      <c r="AG76" s="516"/>
      <c r="AH76" s="516"/>
      <c r="AI76" s="516"/>
      <c r="AJ76" s="516"/>
      <c r="AK76" s="516"/>
    </row>
    <row r="77" spans="1:37" ht="12.75">
      <c r="A77" s="172"/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7">
        <f t="shared" si="0"/>
        <v>0</v>
      </c>
      <c r="T77" s="517"/>
      <c r="U77" s="516"/>
      <c r="V77" s="516"/>
      <c r="W77" s="516"/>
      <c r="X77" s="516"/>
      <c r="Y77" s="516"/>
      <c r="Z77" s="516"/>
      <c r="AA77" s="516"/>
      <c r="AB77" s="516"/>
      <c r="AC77" s="516"/>
      <c r="AD77" s="516"/>
      <c r="AE77" s="516"/>
      <c r="AF77" s="516"/>
      <c r="AG77" s="516"/>
      <c r="AH77" s="516"/>
      <c r="AI77" s="516"/>
      <c r="AJ77" s="516"/>
      <c r="AK77" s="516"/>
    </row>
    <row r="78" spans="1:37" ht="12.75" hidden="1">
      <c r="A78" s="172"/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7">
        <f t="shared" si="0"/>
        <v>0</v>
      </c>
      <c r="T78" s="517"/>
      <c r="U78" s="516"/>
      <c r="V78" s="516"/>
      <c r="W78" s="516"/>
      <c r="X78" s="516"/>
      <c r="Y78" s="516"/>
      <c r="Z78" s="516"/>
      <c r="AA78" s="516"/>
      <c r="AB78" s="516"/>
      <c r="AC78" s="516"/>
      <c r="AD78" s="516"/>
      <c r="AE78" s="516"/>
      <c r="AF78" s="516"/>
      <c r="AG78" s="516"/>
      <c r="AH78" s="516"/>
      <c r="AI78" s="516"/>
      <c r="AJ78" s="516"/>
      <c r="AK78" s="516"/>
    </row>
    <row r="79" spans="1:37" ht="12.75" hidden="1">
      <c r="A79" s="172"/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7">
        <f t="shared" si="0"/>
        <v>0</v>
      </c>
      <c r="T79" s="517"/>
      <c r="U79" s="516"/>
      <c r="V79" s="516"/>
      <c r="W79" s="516"/>
      <c r="X79" s="516"/>
      <c r="Y79" s="516"/>
      <c r="Z79" s="516"/>
      <c r="AA79" s="516"/>
      <c r="AB79" s="516"/>
      <c r="AC79" s="516"/>
      <c r="AD79" s="516"/>
      <c r="AE79" s="516"/>
      <c r="AF79" s="516"/>
      <c r="AG79" s="516"/>
      <c r="AH79" s="516"/>
      <c r="AI79" s="516"/>
      <c r="AJ79" s="516"/>
      <c r="AK79" s="516"/>
    </row>
    <row r="80" spans="1:37" ht="12.75" hidden="1">
      <c r="A80" s="172"/>
      <c r="B80" s="516"/>
      <c r="C80" s="516"/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7">
        <f t="shared" si="0"/>
        <v>0</v>
      </c>
      <c r="T80" s="517"/>
      <c r="U80" s="516"/>
      <c r="V80" s="516"/>
      <c r="W80" s="516"/>
      <c r="X80" s="516"/>
      <c r="Y80" s="516"/>
      <c r="Z80" s="516"/>
      <c r="AA80" s="516"/>
      <c r="AB80" s="516"/>
      <c r="AC80" s="516"/>
      <c r="AD80" s="516"/>
      <c r="AE80" s="516"/>
      <c r="AF80" s="516"/>
      <c r="AG80" s="516"/>
      <c r="AH80" s="516"/>
      <c r="AI80" s="516"/>
      <c r="AJ80" s="516"/>
      <c r="AK80" s="516"/>
    </row>
    <row r="81" spans="1:37" ht="12.75" hidden="1">
      <c r="A81" s="172"/>
      <c r="B81" s="516"/>
      <c r="C81" s="516"/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7">
        <f t="shared" si="0"/>
        <v>0</v>
      </c>
      <c r="T81" s="517"/>
      <c r="U81" s="516"/>
      <c r="V81" s="516"/>
      <c r="W81" s="516"/>
      <c r="X81" s="516"/>
      <c r="Y81" s="516"/>
      <c r="Z81" s="516"/>
      <c r="AA81" s="516"/>
      <c r="AB81" s="516"/>
      <c r="AC81" s="516"/>
      <c r="AD81" s="516"/>
      <c r="AE81" s="516"/>
      <c r="AF81" s="516"/>
      <c r="AG81" s="516"/>
      <c r="AH81" s="516"/>
      <c r="AI81" s="516"/>
      <c r="AJ81" s="516"/>
      <c r="AK81" s="516"/>
    </row>
    <row r="82" spans="1:37" ht="12.75" hidden="1">
      <c r="A82" s="172"/>
      <c r="B82" s="516"/>
      <c r="C82" s="516"/>
      <c r="D82" s="516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7">
        <f t="shared" si="0"/>
        <v>0</v>
      </c>
      <c r="T82" s="517"/>
      <c r="U82" s="516"/>
      <c r="V82" s="516"/>
      <c r="W82" s="516"/>
      <c r="X82" s="516"/>
      <c r="Y82" s="516"/>
      <c r="Z82" s="516"/>
      <c r="AA82" s="516"/>
      <c r="AB82" s="516"/>
      <c r="AC82" s="516"/>
      <c r="AD82" s="516"/>
      <c r="AE82" s="516"/>
      <c r="AF82" s="516"/>
      <c r="AG82" s="516"/>
      <c r="AH82" s="516"/>
      <c r="AI82" s="516"/>
      <c r="AJ82" s="516"/>
      <c r="AK82" s="516"/>
    </row>
    <row r="83" spans="1:37" ht="12.75" hidden="1">
      <c r="A83" s="172"/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7">
        <f t="shared" si="0"/>
        <v>0</v>
      </c>
      <c r="T83" s="517"/>
      <c r="U83" s="516"/>
      <c r="V83" s="516"/>
      <c r="W83" s="516"/>
      <c r="X83" s="516"/>
      <c r="Y83" s="516"/>
      <c r="Z83" s="516"/>
      <c r="AA83" s="516"/>
      <c r="AB83" s="516"/>
      <c r="AC83" s="516"/>
      <c r="AD83" s="516"/>
      <c r="AE83" s="516"/>
      <c r="AF83" s="516"/>
      <c r="AG83" s="516"/>
      <c r="AH83" s="516"/>
      <c r="AI83" s="516"/>
      <c r="AJ83" s="516"/>
      <c r="AK83" s="516"/>
    </row>
    <row r="84" spans="1:37" ht="12.75">
      <c r="A84" s="519" t="s">
        <v>123</v>
      </c>
      <c r="B84" s="520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1"/>
      <c r="Q84" s="523">
        <f>SUM(Q75:R83)</f>
        <v>0</v>
      </c>
      <c r="R84" s="523"/>
      <c r="S84" s="523">
        <f>SUM(S75:T83)</f>
        <v>0</v>
      </c>
      <c r="T84" s="523"/>
      <c r="U84" s="518" t="s">
        <v>326</v>
      </c>
      <c r="V84" s="518"/>
      <c r="W84" s="518"/>
      <c r="X84" s="518" t="s">
        <v>326</v>
      </c>
      <c r="Y84" s="518"/>
      <c r="Z84" s="518"/>
      <c r="AA84" s="518" t="s">
        <v>326</v>
      </c>
      <c r="AB84" s="518"/>
      <c r="AC84" s="518"/>
      <c r="AD84" s="518" t="s">
        <v>326</v>
      </c>
      <c r="AE84" s="518"/>
      <c r="AF84" s="518"/>
      <c r="AG84" s="518"/>
      <c r="AH84" s="518"/>
      <c r="AI84" s="518"/>
      <c r="AJ84" s="518"/>
      <c r="AK84" s="518"/>
    </row>
    <row r="85" ht="12.75">
      <c r="B85" s="176" t="s">
        <v>327</v>
      </c>
    </row>
    <row r="86" ht="12.75">
      <c r="A86" s="227" t="s">
        <v>468</v>
      </c>
    </row>
    <row r="87" ht="15.75">
      <c r="A87" s="165" t="s">
        <v>457</v>
      </c>
    </row>
    <row r="88" ht="9" customHeight="1"/>
    <row r="89" spans="1:37" ht="12.75">
      <c r="A89" s="451" t="s">
        <v>450</v>
      </c>
      <c r="B89" s="451"/>
      <c r="C89" s="451"/>
      <c r="D89" s="451"/>
      <c r="E89" s="451"/>
      <c r="F89" s="451"/>
      <c r="G89" s="451"/>
      <c r="H89" s="456" t="s">
        <v>159</v>
      </c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 t="s">
        <v>160</v>
      </c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522" t="s">
        <v>335</v>
      </c>
      <c r="AG89" s="522"/>
      <c r="AH89" s="522"/>
      <c r="AI89" s="522"/>
      <c r="AJ89" s="522"/>
      <c r="AK89" s="522"/>
    </row>
    <row r="90" spans="1:37" ht="14.25" customHeight="1">
      <c r="A90" s="216" t="s">
        <v>276</v>
      </c>
      <c r="B90" s="451" t="s">
        <v>131</v>
      </c>
      <c r="C90" s="451"/>
      <c r="D90" s="451"/>
      <c r="E90" s="451"/>
      <c r="F90" s="451"/>
      <c r="G90" s="451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/>
      <c r="AD90" s="456"/>
      <c r="AE90" s="456"/>
      <c r="AF90" s="522"/>
      <c r="AG90" s="522"/>
      <c r="AH90" s="522"/>
      <c r="AI90" s="522"/>
      <c r="AJ90" s="522"/>
      <c r="AK90" s="522"/>
    </row>
    <row r="91" spans="1:37" s="186" customFormat="1" ht="12" customHeight="1">
      <c r="A91" s="182" t="s">
        <v>41</v>
      </c>
      <c r="B91" s="474" t="s">
        <v>50</v>
      </c>
      <c r="C91" s="475"/>
      <c r="D91" s="475"/>
      <c r="E91" s="475"/>
      <c r="F91" s="475"/>
      <c r="G91" s="476"/>
      <c r="H91" s="524" t="s">
        <v>51</v>
      </c>
      <c r="I91" s="525"/>
      <c r="J91" s="525"/>
      <c r="K91" s="525"/>
      <c r="L91" s="525"/>
      <c r="M91" s="525"/>
      <c r="N91" s="525"/>
      <c r="O91" s="525"/>
      <c r="P91" s="525"/>
      <c r="Q91" s="525"/>
      <c r="R91" s="525"/>
      <c r="S91" s="526"/>
      <c r="T91" s="524" t="s">
        <v>52</v>
      </c>
      <c r="U91" s="525"/>
      <c r="V91" s="525"/>
      <c r="W91" s="525"/>
      <c r="X91" s="525"/>
      <c r="Y91" s="525"/>
      <c r="Z91" s="525"/>
      <c r="AA91" s="525"/>
      <c r="AB91" s="525"/>
      <c r="AC91" s="525"/>
      <c r="AD91" s="525"/>
      <c r="AE91" s="526"/>
      <c r="AF91" s="524" t="s">
        <v>53</v>
      </c>
      <c r="AG91" s="525"/>
      <c r="AH91" s="525"/>
      <c r="AI91" s="525"/>
      <c r="AJ91" s="525"/>
      <c r="AK91" s="526"/>
    </row>
    <row r="92" spans="1:37" ht="12.75">
      <c r="A92" s="172"/>
      <c r="B92" s="516"/>
      <c r="C92" s="516"/>
      <c r="D92" s="516"/>
      <c r="E92" s="516"/>
      <c r="F92" s="516"/>
      <c r="G92" s="516"/>
      <c r="H92" s="483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5"/>
      <c r="T92" s="483"/>
      <c r="U92" s="484"/>
      <c r="V92" s="484"/>
      <c r="W92" s="484"/>
      <c r="X92" s="484"/>
      <c r="Y92" s="484"/>
      <c r="Z92" s="484"/>
      <c r="AA92" s="484"/>
      <c r="AB92" s="484"/>
      <c r="AC92" s="484"/>
      <c r="AD92" s="484"/>
      <c r="AE92" s="485"/>
      <c r="AF92" s="516"/>
      <c r="AG92" s="516"/>
      <c r="AH92" s="516"/>
      <c r="AI92" s="516"/>
      <c r="AJ92" s="516"/>
      <c r="AK92" s="516"/>
    </row>
    <row r="93" spans="1:37" ht="12.75">
      <c r="A93" s="172"/>
      <c r="B93" s="516"/>
      <c r="C93" s="516"/>
      <c r="D93" s="516"/>
      <c r="E93" s="516"/>
      <c r="F93" s="516"/>
      <c r="G93" s="516"/>
      <c r="H93" s="483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5"/>
      <c r="T93" s="483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  <c r="AE93" s="485"/>
      <c r="AF93" s="516"/>
      <c r="AG93" s="516"/>
      <c r="AH93" s="516"/>
      <c r="AI93" s="516"/>
      <c r="AJ93" s="516"/>
      <c r="AK93" s="516"/>
    </row>
    <row r="94" spans="1:37" ht="12.75" hidden="1">
      <c r="A94" s="172"/>
      <c r="B94" s="516"/>
      <c r="C94" s="516"/>
      <c r="D94" s="516"/>
      <c r="E94" s="516"/>
      <c r="F94" s="516"/>
      <c r="G94" s="516"/>
      <c r="H94" s="483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5"/>
      <c r="T94" s="483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5"/>
      <c r="AF94" s="516"/>
      <c r="AG94" s="516"/>
      <c r="AH94" s="516"/>
      <c r="AI94" s="516"/>
      <c r="AJ94" s="516"/>
      <c r="AK94" s="516"/>
    </row>
    <row r="95" spans="1:37" ht="12.75" hidden="1">
      <c r="A95" s="172"/>
      <c r="B95" s="516"/>
      <c r="C95" s="516"/>
      <c r="D95" s="516"/>
      <c r="E95" s="516"/>
      <c r="F95" s="516"/>
      <c r="G95" s="516"/>
      <c r="H95" s="483"/>
      <c r="I95" s="484"/>
      <c r="J95" s="484"/>
      <c r="K95" s="484"/>
      <c r="L95" s="484"/>
      <c r="M95" s="484"/>
      <c r="N95" s="484"/>
      <c r="O95" s="484"/>
      <c r="P95" s="484"/>
      <c r="Q95" s="484"/>
      <c r="R95" s="484"/>
      <c r="S95" s="485"/>
      <c r="T95" s="483"/>
      <c r="U95" s="484"/>
      <c r="V95" s="484"/>
      <c r="W95" s="484"/>
      <c r="X95" s="484"/>
      <c r="Y95" s="484"/>
      <c r="Z95" s="484"/>
      <c r="AA95" s="484"/>
      <c r="AB95" s="484"/>
      <c r="AC95" s="484"/>
      <c r="AD95" s="484"/>
      <c r="AE95" s="485"/>
      <c r="AF95" s="516"/>
      <c r="AG95" s="516"/>
      <c r="AH95" s="516"/>
      <c r="AI95" s="516"/>
      <c r="AJ95" s="516"/>
      <c r="AK95" s="516"/>
    </row>
    <row r="96" spans="1:37" ht="12.75" hidden="1">
      <c r="A96" s="172"/>
      <c r="B96" s="516"/>
      <c r="C96" s="516"/>
      <c r="D96" s="516"/>
      <c r="E96" s="516"/>
      <c r="F96" s="516"/>
      <c r="G96" s="516"/>
      <c r="H96" s="483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5"/>
      <c r="T96" s="483"/>
      <c r="U96" s="484"/>
      <c r="V96" s="484"/>
      <c r="W96" s="484"/>
      <c r="X96" s="484"/>
      <c r="Y96" s="484"/>
      <c r="Z96" s="484"/>
      <c r="AA96" s="484"/>
      <c r="AB96" s="484"/>
      <c r="AC96" s="484"/>
      <c r="AD96" s="484"/>
      <c r="AE96" s="485"/>
      <c r="AF96" s="516"/>
      <c r="AG96" s="516"/>
      <c r="AH96" s="516"/>
      <c r="AI96" s="516"/>
      <c r="AJ96" s="516"/>
      <c r="AK96" s="516"/>
    </row>
    <row r="97" spans="1:37" ht="12.75" hidden="1">
      <c r="A97" s="172"/>
      <c r="B97" s="516"/>
      <c r="C97" s="516"/>
      <c r="D97" s="516"/>
      <c r="E97" s="516"/>
      <c r="F97" s="516"/>
      <c r="G97" s="516"/>
      <c r="H97" s="483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5"/>
      <c r="T97" s="483"/>
      <c r="U97" s="484"/>
      <c r="V97" s="484"/>
      <c r="W97" s="484"/>
      <c r="X97" s="484"/>
      <c r="Y97" s="484"/>
      <c r="Z97" s="484"/>
      <c r="AA97" s="484"/>
      <c r="AB97" s="484"/>
      <c r="AC97" s="484"/>
      <c r="AD97" s="484"/>
      <c r="AE97" s="485"/>
      <c r="AF97" s="516"/>
      <c r="AG97" s="516"/>
      <c r="AH97" s="516"/>
      <c r="AI97" s="516"/>
      <c r="AJ97" s="516"/>
      <c r="AK97" s="516"/>
    </row>
    <row r="98" spans="1:37" ht="12.75" hidden="1">
      <c r="A98" s="172"/>
      <c r="B98" s="516"/>
      <c r="C98" s="516"/>
      <c r="D98" s="516"/>
      <c r="E98" s="516"/>
      <c r="F98" s="516"/>
      <c r="G98" s="516"/>
      <c r="H98" s="483"/>
      <c r="I98" s="484"/>
      <c r="J98" s="484"/>
      <c r="K98" s="484"/>
      <c r="L98" s="484"/>
      <c r="M98" s="484"/>
      <c r="N98" s="484"/>
      <c r="O98" s="484"/>
      <c r="P98" s="484"/>
      <c r="Q98" s="484"/>
      <c r="R98" s="484"/>
      <c r="S98" s="485"/>
      <c r="T98" s="483"/>
      <c r="U98" s="484"/>
      <c r="V98" s="484"/>
      <c r="W98" s="484"/>
      <c r="X98" s="484"/>
      <c r="Y98" s="484"/>
      <c r="Z98" s="484"/>
      <c r="AA98" s="484"/>
      <c r="AB98" s="484"/>
      <c r="AC98" s="484"/>
      <c r="AD98" s="484"/>
      <c r="AE98" s="485"/>
      <c r="AF98" s="516"/>
      <c r="AG98" s="516"/>
      <c r="AH98" s="516"/>
      <c r="AI98" s="516"/>
      <c r="AJ98" s="516"/>
      <c r="AK98" s="516"/>
    </row>
    <row r="99" spans="1:37" ht="12.75" hidden="1">
      <c r="A99" s="172"/>
      <c r="B99" s="516"/>
      <c r="C99" s="516"/>
      <c r="D99" s="516"/>
      <c r="E99" s="516"/>
      <c r="F99" s="516"/>
      <c r="G99" s="516"/>
      <c r="H99" s="483"/>
      <c r="I99" s="484"/>
      <c r="J99" s="484"/>
      <c r="K99" s="484"/>
      <c r="L99" s="484"/>
      <c r="M99" s="484"/>
      <c r="N99" s="484"/>
      <c r="O99" s="484"/>
      <c r="P99" s="484"/>
      <c r="Q99" s="484"/>
      <c r="R99" s="484"/>
      <c r="S99" s="485"/>
      <c r="T99" s="483"/>
      <c r="U99" s="484"/>
      <c r="V99" s="484"/>
      <c r="W99" s="484"/>
      <c r="X99" s="484"/>
      <c r="Y99" s="484"/>
      <c r="Z99" s="484"/>
      <c r="AA99" s="484"/>
      <c r="AB99" s="484"/>
      <c r="AC99" s="484"/>
      <c r="AD99" s="484"/>
      <c r="AE99" s="485"/>
      <c r="AF99" s="516"/>
      <c r="AG99" s="516"/>
      <c r="AH99" s="516"/>
      <c r="AI99" s="516"/>
      <c r="AJ99" s="516"/>
      <c r="AK99" s="516"/>
    </row>
    <row r="101" ht="15.75">
      <c r="A101" s="165" t="s">
        <v>458</v>
      </c>
    </row>
    <row r="102" ht="9" customHeight="1"/>
    <row r="103" spans="1:37" ht="15.75" customHeight="1">
      <c r="A103" s="465" t="s">
        <v>338</v>
      </c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27"/>
      <c r="W103" s="527"/>
      <c r="X103" s="527"/>
      <c r="Y103" s="527"/>
      <c r="Z103" s="527"/>
      <c r="AA103" s="527"/>
      <c r="AB103" s="527"/>
      <c r="AC103" s="527"/>
      <c r="AD103" s="527"/>
      <c r="AE103" s="527"/>
      <c r="AF103" s="527"/>
      <c r="AG103" s="527"/>
      <c r="AH103" s="527"/>
      <c r="AI103" s="527"/>
      <c r="AJ103" s="527"/>
      <c r="AK103" s="528"/>
    </row>
    <row r="104" spans="1:37" ht="29.25" customHeight="1">
      <c r="A104" s="216" t="s">
        <v>276</v>
      </c>
      <c r="B104" s="451" t="s">
        <v>168</v>
      </c>
      <c r="C104" s="451"/>
      <c r="D104" s="451"/>
      <c r="E104" s="451"/>
      <c r="F104" s="451"/>
      <c r="G104" s="451"/>
      <c r="H104" s="451"/>
      <c r="I104" s="451" t="s">
        <v>167</v>
      </c>
      <c r="J104" s="451"/>
      <c r="K104" s="451"/>
      <c r="L104" s="451"/>
      <c r="M104" s="451"/>
      <c r="N104" s="451"/>
      <c r="O104" s="451"/>
      <c r="P104" s="451"/>
      <c r="Q104" s="451"/>
      <c r="R104" s="456" t="s">
        <v>341</v>
      </c>
      <c r="S104" s="456"/>
      <c r="T104" s="456"/>
      <c r="U104" s="456"/>
      <c r="V104" s="456"/>
      <c r="W104" s="456" t="s">
        <v>340</v>
      </c>
      <c r="X104" s="456"/>
      <c r="Y104" s="456"/>
      <c r="Z104" s="456"/>
      <c r="AA104" s="456"/>
      <c r="AB104" s="456"/>
      <c r="AC104" s="456" t="s">
        <v>343</v>
      </c>
      <c r="AD104" s="456"/>
      <c r="AE104" s="456"/>
      <c r="AF104" s="456"/>
      <c r="AG104" s="456" t="s">
        <v>339</v>
      </c>
      <c r="AH104" s="456"/>
      <c r="AI104" s="456"/>
      <c r="AJ104" s="456"/>
      <c r="AK104" s="456"/>
    </row>
    <row r="105" spans="1:37" s="181" customFormat="1" ht="12" customHeight="1">
      <c r="A105" s="182" t="s">
        <v>41</v>
      </c>
      <c r="B105" s="455" t="s">
        <v>50</v>
      </c>
      <c r="C105" s="455"/>
      <c r="D105" s="455"/>
      <c r="E105" s="455"/>
      <c r="F105" s="455"/>
      <c r="G105" s="455"/>
      <c r="H105" s="455"/>
      <c r="I105" s="455" t="s">
        <v>51</v>
      </c>
      <c r="J105" s="455"/>
      <c r="K105" s="455"/>
      <c r="L105" s="455"/>
      <c r="M105" s="455"/>
      <c r="N105" s="455"/>
      <c r="O105" s="455"/>
      <c r="P105" s="455"/>
      <c r="Q105" s="455"/>
      <c r="R105" s="529" t="s">
        <v>52</v>
      </c>
      <c r="S105" s="529"/>
      <c r="T105" s="529"/>
      <c r="U105" s="529"/>
      <c r="V105" s="529"/>
      <c r="W105" s="529" t="s">
        <v>53</v>
      </c>
      <c r="X105" s="529"/>
      <c r="Y105" s="529"/>
      <c r="Z105" s="529"/>
      <c r="AA105" s="529"/>
      <c r="AB105" s="529"/>
      <c r="AC105" s="529" t="s">
        <v>54</v>
      </c>
      <c r="AD105" s="529"/>
      <c r="AE105" s="529"/>
      <c r="AF105" s="529"/>
      <c r="AG105" s="529" t="s">
        <v>55</v>
      </c>
      <c r="AH105" s="529"/>
      <c r="AI105" s="529"/>
      <c r="AJ105" s="529"/>
      <c r="AK105" s="529"/>
    </row>
    <row r="106" spans="1:37" ht="12.75">
      <c r="A106" s="172"/>
      <c r="B106" s="516"/>
      <c r="C106" s="516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6"/>
      <c r="AC106" s="516"/>
      <c r="AD106" s="516"/>
      <c r="AE106" s="516"/>
      <c r="AF106" s="516"/>
      <c r="AG106" s="516"/>
      <c r="AH106" s="516"/>
      <c r="AI106" s="516"/>
      <c r="AJ106" s="516"/>
      <c r="AK106" s="516"/>
    </row>
    <row r="107" spans="1:37" ht="12.75">
      <c r="A107" s="172"/>
      <c r="B107" s="516"/>
      <c r="C107" s="516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6"/>
      <c r="AC107" s="516"/>
      <c r="AD107" s="516"/>
      <c r="AE107" s="516"/>
      <c r="AF107" s="516"/>
      <c r="AG107" s="516"/>
      <c r="AH107" s="516"/>
      <c r="AI107" s="516"/>
      <c r="AJ107" s="516"/>
      <c r="AK107" s="516"/>
    </row>
    <row r="108" spans="1:37" ht="12.75">
      <c r="A108" s="172"/>
      <c r="B108" s="516"/>
      <c r="C108" s="516"/>
      <c r="D108" s="516"/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516"/>
      <c r="S108" s="516"/>
      <c r="T108" s="516"/>
      <c r="U108" s="516"/>
      <c r="V108" s="516"/>
      <c r="W108" s="516"/>
      <c r="X108" s="516"/>
      <c r="Y108" s="516"/>
      <c r="Z108" s="516"/>
      <c r="AA108" s="516"/>
      <c r="AB108" s="516"/>
      <c r="AC108" s="516"/>
      <c r="AD108" s="516"/>
      <c r="AE108" s="516"/>
      <c r="AF108" s="516"/>
      <c r="AG108" s="516"/>
      <c r="AH108" s="516"/>
      <c r="AI108" s="516"/>
      <c r="AJ108" s="516"/>
      <c r="AK108" s="516"/>
    </row>
    <row r="109" spans="1:37" ht="12.75" hidden="1">
      <c r="A109" s="172"/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  <c r="AC109" s="516"/>
      <c r="AD109" s="516"/>
      <c r="AE109" s="516"/>
      <c r="AF109" s="516"/>
      <c r="AG109" s="516"/>
      <c r="AH109" s="516"/>
      <c r="AI109" s="516"/>
      <c r="AJ109" s="516"/>
      <c r="AK109" s="516"/>
    </row>
    <row r="110" spans="1:37" ht="12.75" hidden="1">
      <c r="A110" s="172"/>
      <c r="B110" s="516"/>
      <c r="C110" s="516"/>
      <c r="D110" s="516"/>
      <c r="E110" s="516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  <c r="Q110" s="516"/>
      <c r="R110" s="516"/>
      <c r="S110" s="516"/>
      <c r="T110" s="516"/>
      <c r="U110" s="516"/>
      <c r="V110" s="516"/>
      <c r="W110" s="516"/>
      <c r="X110" s="516"/>
      <c r="Y110" s="516"/>
      <c r="Z110" s="516"/>
      <c r="AA110" s="516"/>
      <c r="AB110" s="516"/>
      <c r="AC110" s="516"/>
      <c r="AD110" s="516"/>
      <c r="AE110" s="516"/>
      <c r="AF110" s="516"/>
      <c r="AG110" s="516"/>
      <c r="AH110" s="516"/>
      <c r="AI110" s="516"/>
      <c r="AJ110" s="516"/>
      <c r="AK110" s="516"/>
    </row>
    <row r="111" spans="1:37" ht="12.75" hidden="1">
      <c r="A111" s="172"/>
      <c r="B111" s="516"/>
      <c r="C111" s="516"/>
      <c r="D111" s="516"/>
      <c r="E111" s="516"/>
      <c r="F111" s="516"/>
      <c r="G111" s="516"/>
      <c r="H111" s="516"/>
      <c r="I111" s="516"/>
      <c r="J111" s="516"/>
      <c r="K111" s="516"/>
      <c r="L111" s="516"/>
      <c r="M111" s="516"/>
      <c r="N111" s="516"/>
      <c r="O111" s="516"/>
      <c r="P111" s="516"/>
      <c r="Q111" s="516"/>
      <c r="R111" s="516"/>
      <c r="S111" s="516"/>
      <c r="T111" s="516"/>
      <c r="U111" s="516"/>
      <c r="V111" s="516"/>
      <c r="W111" s="516"/>
      <c r="X111" s="516"/>
      <c r="Y111" s="516"/>
      <c r="Z111" s="516"/>
      <c r="AA111" s="516"/>
      <c r="AB111" s="516"/>
      <c r="AC111" s="516"/>
      <c r="AD111" s="516"/>
      <c r="AE111" s="516"/>
      <c r="AF111" s="516"/>
      <c r="AG111" s="516"/>
      <c r="AH111" s="516"/>
      <c r="AI111" s="516"/>
      <c r="AJ111" s="516"/>
      <c r="AK111" s="516"/>
    </row>
    <row r="112" spans="1:37" ht="12.75" hidden="1">
      <c r="A112" s="172"/>
      <c r="B112" s="516"/>
      <c r="C112" s="516"/>
      <c r="D112" s="516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  <c r="T112" s="516"/>
      <c r="U112" s="516"/>
      <c r="V112" s="516"/>
      <c r="W112" s="516"/>
      <c r="X112" s="516"/>
      <c r="Y112" s="516"/>
      <c r="Z112" s="516"/>
      <c r="AA112" s="516"/>
      <c r="AB112" s="516"/>
      <c r="AC112" s="516"/>
      <c r="AD112" s="516"/>
      <c r="AE112" s="516"/>
      <c r="AF112" s="516"/>
      <c r="AG112" s="516"/>
      <c r="AH112" s="516"/>
      <c r="AI112" s="516"/>
      <c r="AJ112" s="516"/>
      <c r="AK112" s="516"/>
    </row>
    <row r="114" spans="1:37" ht="12.75">
      <c r="A114" s="530" t="s">
        <v>342</v>
      </c>
      <c r="B114" s="531"/>
      <c r="C114" s="531"/>
      <c r="D114" s="531"/>
      <c r="E114" s="531"/>
      <c r="F114" s="531"/>
      <c r="G114" s="531"/>
      <c r="H114" s="531"/>
      <c r="I114" s="531"/>
      <c r="J114" s="531"/>
      <c r="K114" s="531"/>
      <c r="L114" s="531"/>
      <c r="M114" s="531"/>
      <c r="N114" s="531"/>
      <c r="O114" s="531"/>
      <c r="P114" s="531"/>
      <c r="Q114" s="531"/>
      <c r="R114" s="531"/>
      <c r="S114" s="531"/>
      <c r="T114" s="531"/>
      <c r="U114" s="531"/>
      <c r="V114" s="531"/>
      <c r="W114" s="531"/>
      <c r="X114" s="531"/>
      <c r="Y114" s="531"/>
      <c r="Z114" s="531"/>
      <c r="AA114" s="531"/>
      <c r="AB114" s="531"/>
      <c r="AC114" s="531"/>
      <c r="AD114" s="531"/>
      <c r="AE114" s="531"/>
      <c r="AF114" s="531"/>
      <c r="AG114" s="531"/>
      <c r="AH114" s="531"/>
      <c r="AI114" s="531"/>
      <c r="AJ114" s="531"/>
      <c r="AK114" s="532"/>
    </row>
    <row r="115" spans="1:37" ht="26.25" customHeight="1">
      <c r="A115" s="179" t="s">
        <v>276</v>
      </c>
      <c r="B115" s="456" t="s">
        <v>168</v>
      </c>
      <c r="C115" s="456"/>
      <c r="D115" s="456"/>
      <c r="E115" s="456"/>
      <c r="F115" s="456"/>
      <c r="G115" s="456"/>
      <c r="H115" s="456"/>
      <c r="I115" s="456" t="s">
        <v>341</v>
      </c>
      <c r="J115" s="456"/>
      <c r="K115" s="456"/>
      <c r="L115" s="456"/>
      <c r="M115" s="456"/>
      <c r="N115" s="456" t="s">
        <v>344</v>
      </c>
      <c r="O115" s="456"/>
      <c r="P115" s="456"/>
      <c r="Q115" s="456"/>
      <c r="R115" s="456"/>
      <c r="S115" s="456"/>
      <c r="T115" s="456"/>
      <c r="U115" s="456"/>
      <c r="V115" s="456"/>
      <c r="W115" s="456"/>
      <c r="X115" s="456"/>
      <c r="Y115" s="456"/>
      <c r="Z115" s="456"/>
      <c r="AA115" s="456"/>
      <c r="AB115" s="456"/>
      <c r="AC115" s="456"/>
      <c r="AD115" s="456"/>
      <c r="AE115" s="456"/>
      <c r="AF115" s="456"/>
      <c r="AG115" s="456" t="s">
        <v>339</v>
      </c>
      <c r="AH115" s="456"/>
      <c r="AI115" s="456"/>
      <c r="AJ115" s="456"/>
      <c r="AK115" s="456"/>
    </row>
    <row r="116" spans="1:37" s="181" customFormat="1" ht="12" customHeight="1">
      <c r="A116" s="187" t="s">
        <v>41</v>
      </c>
      <c r="B116" s="529" t="s">
        <v>50</v>
      </c>
      <c r="C116" s="529"/>
      <c r="D116" s="529"/>
      <c r="E116" s="529"/>
      <c r="F116" s="529"/>
      <c r="G116" s="529"/>
      <c r="H116" s="529"/>
      <c r="I116" s="529" t="s">
        <v>51</v>
      </c>
      <c r="J116" s="529"/>
      <c r="K116" s="529"/>
      <c r="L116" s="529"/>
      <c r="M116" s="529"/>
      <c r="N116" s="529" t="s">
        <v>52</v>
      </c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529"/>
      <c r="AA116" s="529"/>
      <c r="AB116" s="529"/>
      <c r="AC116" s="529"/>
      <c r="AD116" s="529"/>
      <c r="AE116" s="529"/>
      <c r="AF116" s="529"/>
      <c r="AG116" s="529" t="s">
        <v>53</v>
      </c>
      <c r="AH116" s="529"/>
      <c r="AI116" s="529"/>
      <c r="AJ116" s="529"/>
      <c r="AK116" s="529"/>
    </row>
    <row r="117" spans="1:37" ht="12.75">
      <c r="A117" s="172"/>
      <c r="B117" s="516"/>
      <c r="C117" s="516"/>
      <c r="D117" s="516"/>
      <c r="E117" s="516"/>
      <c r="F117" s="516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6"/>
      <c r="R117" s="516"/>
      <c r="S117" s="516"/>
      <c r="T117" s="516"/>
      <c r="U117" s="516"/>
      <c r="V117" s="516"/>
      <c r="W117" s="516"/>
      <c r="X117" s="516"/>
      <c r="Y117" s="516"/>
      <c r="Z117" s="516"/>
      <c r="AA117" s="516"/>
      <c r="AB117" s="516"/>
      <c r="AC117" s="516"/>
      <c r="AD117" s="516"/>
      <c r="AE117" s="516"/>
      <c r="AF117" s="516"/>
      <c r="AG117" s="516"/>
      <c r="AH117" s="516"/>
      <c r="AI117" s="516"/>
      <c r="AJ117" s="516"/>
      <c r="AK117" s="516"/>
    </row>
    <row r="118" spans="1:37" ht="12.75">
      <c r="A118" s="172"/>
      <c r="B118" s="516"/>
      <c r="C118" s="516"/>
      <c r="D118" s="516"/>
      <c r="E118" s="516"/>
      <c r="F118" s="516"/>
      <c r="G118" s="516"/>
      <c r="H118" s="516"/>
      <c r="I118" s="516"/>
      <c r="J118" s="516"/>
      <c r="K118" s="516"/>
      <c r="L118" s="516"/>
      <c r="M118" s="516"/>
      <c r="N118" s="516"/>
      <c r="O118" s="516"/>
      <c r="P118" s="516"/>
      <c r="Q118" s="516"/>
      <c r="R118" s="516"/>
      <c r="S118" s="516"/>
      <c r="T118" s="516"/>
      <c r="U118" s="516"/>
      <c r="V118" s="516"/>
      <c r="W118" s="516"/>
      <c r="X118" s="516"/>
      <c r="Y118" s="516"/>
      <c r="Z118" s="516"/>
      <c r="AA118" s="516"/>
      <c r="AB118" s="516"/>
      <c r="AC118" s="516"/>
      <c r="AD118" s="516"/>
      <c r="AE118" s="516"/>
      <c r="AF118" s="516"/>
      <c r="AG118" s="516"/>
      <c r="AH118" s="516"/>
      <c r="AI118" s="516"/>
      <c r="AJ118" s="516"/>
      <c r="AK118" s="516"/>
    </row>
    <row r="119" spans="1:37" ht="12.75">
      <c r="A119" s="172"/>
      <c r="B119" s="516"/>
      <c r="C119" s="516"/>
      <c r="D119" s="516"/>
      <c r="E119" s="516"/>
      <c r="F119" s="516"/>
      <c r="G119" s="516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6"/>
      <c r="AK119" s="516"/>
    </row>
    <row r="120" spans="1:37" ht="12.75">
      <c r="A120" s="172"/>
      <c r="B120" s="516"/>
      <c r="C120" s="516"/>
      <c r="D120" s="516"/>
      <c r="E120" s="516"/>
      <c r="F120" s="516"/>
      <c r="G120" s="516"/>
      <c r="H120" s="516"/>
      <c r="I120" s="516"/>
      <c r="J120" s="516"/>
      <c r="K120" s="516"/>
      <c r="L120" s="516"/>
      <c r="M120" s="516"/>
      <c r="N120" s="516"/>
      <c r="O120" s="516"/>
      <c r="P120" s="516"/>
      <c r="Q120" s="516"/>
      <c r="R120" s="516"/>
      <c r="S120" s="516"/>
      <c r="T120" s="516"/>
      <c r="U120" s="516"/>
      <c r="V120" s="516"/>
      <c r="W120" s="516"/>
      <c r="X120" s="516"/>
      <c r="Y120" s="516"/>
      <c r="Z120" s="516"/>
      <c r="AA120" s="516"/>
      <c r="AB120" s="516"/>
      <c r="AC120" s="516"/>
      <c r="AD120" s="516"/>
      <c r="AE120" s="516"/>
      <c r="AF120" s="516"/>
      <c r="AG120" s="516"/>
      <c r="AH120" s="516"/>
      <c r="AI120" s="516"/>
      <c r="AJ120" s="516"/>
      <c r="AK120" s="516"/>
    </row>
    <row r="121" spans="1:37" ht="12.75">
      <c r="A121" s="172"/>
      <c r="B121" s="516"/>
      <c r="C121" s="516"/>
      <c r="D121" s="516"/>
      <c r="E121" s="516"/>
      <c r="F121" s="516"/>
      <c r="G121" s="516"/>
      <c r="H121" s="516"/>
      <c r="I121" s="516"/>
      <c r="J121" s="516"/>
      <c r="K121" s="516"/>
      <c r="L121" s="516"/>
      <c r="M121" s="516"/>
      <c r="N121" s="516"/>
      <c r="O121" s="516"/>
      <c r="P121" s="516"/>
      <c r="Q121" s="516"/>
      <c r="R121" s="516"/>
      <c r="S121" s="516"/>
      <c r="T121" s="516"/>
      <c r="U121" s="516"/>
      <c r="V121" s="516"/>
      <c r="W121" s="516"/>
      <c r="X121" s="516"/>
      <c r="Y121" s="516"/>
      <c r="Z121" s="516"/>
      <c r="AA121" s="516"/>
      <c r="AB121" s="516"/>
      <c r="AC121" s="516"/>
      <c r="AD121" s="516"/>
      <c r="AE121" s="516"/>
      <c r="AF121" s="516"/>
      <c r="AG121" s="516"/>
      <c r="AH121" s="516"/>
      <c r="AI121" s="516"/>
      <c r="AJ121" s="516"/>
      <c r="AK121" s="516"/>
    </row>
    <row r="122" spans="1:37" ht="12.75">
      <c r="A122" s="17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</row>
    <row r="123" spans="1:3" ht="12.75">
      <c r="A123" s="27" t="s">
        <v>296</v>
      </c>
      <c r="C123" s="27" t="s">
        <v>297</v>
      </c>
    </row>
    <row r="124" spans="1:35" ht="12.75">
      <c r="A124" s="27" t="s">
        <v>292</v>
      </c>
      <c r="C124" s="27" t="s">
        <v>42</v>
      </c>
      <c r="G124" s="27">
        <v>1</v>
      </c>
      <c r="H124" s="27">
        <v>2</v>
      </c>
      <c r="I124" s="27">
        <v>3</v>
      </c>
      <c r="K124" s="27" t="s">
        <v>86</v>
      </c>
      <c r="L124" s="27" t="s">
        <v>89</v>
      </c>
      <c r="M124" s="27" t="s">
        <v>98</v>
      </c>
      <c r="P124" s="174" t="s">
        <v>101</v>
      </c>
      <c r="U124" s="27" t="s">
        <v>311</v>
      </c>
      <c r="W124" s="27" t="s">
        <v>317</v>
      </c>
      <c r="Y124" s="177" t="s">
        <v>332</v>
      </c>
      <c r="Z124" s="177"/>
      <c r="AA124" s="177"/>
      <c r="AB124" s="177"/>
      <c r="AC124" s="177"/>
      <c r="AD124" s="178" t="s">
        <v>328</v>
      </c>
      <c r="AE124" s="177"/>
      <c r="AF124" s="177"/>
      <c r="AG124" s="177"/>
      <c r="AH124" s="177" t="s">
        <v>155</v>
      </c>
      <c r="AI124" s="177"/>
    </row>
    <row r="125" spans="1:35" ht="12.75">
      <c r="A125" s="27" t="s">
        <v>293</v>
      </c>
      <c r="C125" s="27" t="s">
        <v>43</v>
      </c>
      <c r="G125" s="27">
        <v>4</v>
      </c>
      <c r="H125" s="27">
        <v>5</v>
      </c>
      <c r="I125" s="27">
        <v>6</v>
      </c>
      <c r="K125" s="27" t="s">
        <v>87</v>
      </c>
      <c r="L125" s="27" t="s">
        <v>90</v>
      </c>
      <c r="M125" s="27" t="s">
        <v>99</v>
      </c>
      <c r="P125" s="174" t="s">
        <v>102</v>
      </c>
      <c r="U125" s="27" t="s">
        <v>313</v>
      </c>
      <c r="W125" s="27" t="s">
        <v>318</v>
      </c>
      <c r="Y125" s="177" t="s">
        <v>333</v>
      </c>
      <c r="Z125" s="177"/>
      <c r="AA125" s="177"/>
      <c r="AB125" s="177"/>
      <c r="AC125" s="177"/>
      <c r="AD125" s="178" t="s">
        <v>329</v>
      </c>
      <c r="AE125" s="177"/>
      <c r="AF125" s="177"/>
      <c r="AG125" s="177"/>
      <c r="AH125" s="177" t="s">
        <v>156</v>
      </c>
      <c r="AI125" s="177"/>
    </row>
    <row r="126" spans="1:35" ht="12.75">
      <c r="A126" s="27" t="s">
        <v>294</v>
      </c>
      <c r="C126" s="27" t="s">
        <v>44</v>
      </c>
      <c r="G126" s="27">
        <v>7</v>
      </c>
      <c r="H126" s="27">
        <v>8</v>
      </c>
      <c r="I126" s="27">
        <v>9</v>
      </c>
      <c r="L126" s="27" t="s">
        <v>91</v>
      </c>
      <c r="M126" s="27" t="s">
        <v>100</v>
      </c>
      <c r="P126" s="174" t="s">
        <v>103</v>
      </c>
      <c r="U126" s="27" t="s">
        <v>312</v>
      </c>
      <c r="Y126" s="177"/>
      <c r="Z126" s="177"/>
      <c r="AA126" s="177"/>
      <c r="AB126" s="177"/>
      <c r="AC126" s="177"/>
      <c r="AD126" s="178" t="s">
        <v>330</v>
      </c>
      <c r="AE126" s="177"/>
      <c r="AF126" s="177"/>
      <c r="AG126" s="177"/>
      <c r="AH126" s="177" t="s">
        <v>331</v>
      </c>
      <c r="AI126" s="177"/>
    </row>
    <row r="127" spans="1:35" ht="12.75">
      <c r="A127" s="27" t="s">
        <v>295</v>
      </c>
      <c r="C127" s="27" t="s">
        <v>45</v>
      </c>
      <c r="G127" s="27">
        <v>10</v>
      </c>
      <c r="H127" s="27">
        <v>11</v>
      </c>
      <c r="I127" s="27">
        <v>12</v>
      </c>
      <c r="L127" s="27" t="s">
        <v>92</v>
      </c>
      <c r="P127" s="175" t="s">
        <v>107</v>
      </c>
      <c r="U127" s="27" t="s">
        <v>314</v>
      </c>
      <c r="Y127" s="177"/>
      <c r="Z127" s="177"/>
      <c r="AA127" s="177"/>
      <c r="AB127" s="177"/>
      <c r="AC127" s="177"/>
      <c r="AD127" s="178" t="s">
        <v>282</v>
      </c>
      <c r="AE127" s="177"/>
      <c r="AF127" s="177"/>
      <c r="AG127" s="177"/>
      <c r="AH127" s="177"/>
      <c r="AI127" s="177"/>
    </row>
    <row r="128" spans="1:21" ht="12.75">
      <c r="A128" s="27" t="s">
        <v>407</v>
      </c>
      <c r="L128" s="27" t="s">
        <v>198</v>
      </c>
      <c r="P128" s="174" t="s">
        <v>104</v>
      </c>
      <c r="U128" s="27" t="s">
        <v>315</v>
      </c>
    </row>
    <row r="129" spans="1:21" ht="12.75">
      <c r="A129" s="27" t="s">
        <v>336</v>
      </c>
      <c r="B129" s="120" t="s">
        <v>169</v>
      </c>
      <c r="G129" s="120" t="s">
        <v>178</v>
      </c>
      <c r="L129" s="27" t="s">
        <v>200</v>
      </c>
      <c r="P129" s="174" t="s">
        <v>105</v>
      </c>
      <c r="U129" s="27" t="s">
        <v>316</v>
      </c>
    </row>
    <row r="130" spans="1:21" ht="12.75">
      <c r="A130" s="27" t="s">
        <v>337</v>
      </c>
      <c r="B130" s="120" t="s">
        <v>170</v>
      </c>
      <c r="G130" s="120" t="s">
        <v>179</v>
      </c>
      <c r="L130" s="27" t="s">
        <v>93</v>
      </c>
      <c r="P130" s="174" t="s">
        <v>106</v>
      </c>
      <c r="U130" s="27" t="s">
        <v>409</v>
      </c>
    </row>
    <row r="131" spans="2:21" ht="12.75">
      <c r="B131" s="120" t="s">
        <v>171</v>
      </c>
      <c r="G131" s="120" t="s">
        <v>180</v>
      </c>
      <c r="L131" s="27" t="s">
        <v>94</v>
      </c>
      <c r="P131" s="174" t="s">
        <v>108</v>
      </c>
      <c r="U131" s="27" t="s">
        <v>410</v>
      </c>
    </row>
    <row r="132" spans="2:21" ht="12.75">
      <c r="B132" s="120" t="s">
        <v>172</v>
      </c>
      <c r="G132" s="120" t="s">
        <v>171</v>
      </c>
      <c r="L132" s="27" t="s">
        <v>95</v>
      </c>
      <c r="P132" s="120" t="s">
        <v>283</v>
      </c>
      <c r="U132" s="27" t="s">
        <v>411</v>
      </c>
    </row>
    <row r="133" spans="2:21" ht="12.75">
      <c r="B133" s="120" t="s">
        <v>173</v>
      </c>
      <c r="G133" s="120" t="s">
        <v>172</v>
      </c>
      <c r="L133" s="27" t="s">
        <v>96</v>
      </c>
      <c r="P133" s="120" t="s">
        <v>451</v>
      </c>
      <c r="U133" s="27" t="s">
        <v>412</v>
      </c>
    </row>
    <row r="134" spans="12:21" ht="12.75">
      <c r="L134" s="27" t="s">
        <v>97</v>
      </c>
      <c r="P134" s="120" t="s">
        <v>452</v>
      </c>
      <c r="U134" s="27" t="s">
        <v>413</v>
      </c>
    </row>
    <row r="135" ht="12.75">
      <c r="U135" s="27" t="s">
        <v>414</v>
      </c>
    </row>
    <row r="136" ht="12.75">
      <c r="U136" s="27" t="s">
        <v>415</v>
      </c>
    </row>
    <row r="137" ht="12.75">
      <c r="U137" s="27" t="s">
        <v>416</v>
      </c>
    </row>
    <row r="138" ht="12.75">
      <c r="U138" s="27" t="s">
        <v>417</v>
      </c>
    </row>
    <row r="139" ht="12.75">
      <c r="U139" s="27" t="s">
        <v>418</v>
      </c>
    </row>
    <row r="140" ht="12.75">
      <c r="U140" s="27" t="s">
        <v>419</v>
      </c>
    </row>
    <row r="141" ht="12.75">
      <c r="U141" s="27" t="s">
        <v>408</v>
      </c>
    </row>
    <row r="142" ht="12.75">
      <c r="U142" s="27" t="s">
        <v>424</v>
      </c>
    </row>
    <row r="143" ht="12.75">
      <c r="U143" s="27" t="s">
        <v>425</v>
      </c>
    </row>
    <row r="144" ht="12.75">
      <c r="U144" s="27" t="s">
        <v>426</v>
      </c>
    </row>
    <row r="145" ht="12.75">
      <c r="U145" s="27" t="s">
        <v>427</v>
      </c>
    </row>
    <row r="146" ht="12.75">
      <c r="U146" s="27" t="s">
        <v>428</v>
      </c>
    </row>
    <row r="147" ht="12.75">
      <c r="U147" s="27" t="s">
        <v>429</v>
      </c>
    </row>
    <row r="148" ht="12.75">
      <c r="U148" s="27" t="s">
        <v>430</v>
      </c>
    </row>
    <row r="149" ht="12.75">
      <c r="U149" s="27" t="s">
        <v>431</v>
      </c>
    </row>
    <row r="150" ht="12.75">
      <c r="U150" s="27" t="s">
        <v>432</v>
      </c>
    </row>
    <row r="151" ht="12.75">
      <c r="U151" s="27" t="s">
        <v>433</v>
      </c>
    </row>
    <row r="152" ht="12.75">
      <c r="U152" s="27" t="s">
        <v>420</v>
      </c>
    </row>
    <row r="153" ht="12.75">
      <c r="U153" s="27" t="s">
        <v>421</v>
      </c>
    </row>
    <row r="154" ht="12.75">
      <c r="U154" s="27" t="s">
        <v>434</v>
      </c>
    </row>
    <row r="155" ht="12.75">
      <c r="U155" s="27" t="s">
        <v>435</v>
      </c>
    </row>
    <row r="156" ht="12.75">
      <c r="U156" s="27" t="s">
        <v>436</v>
      </c>
    </row>
    <row r="157" ht="12.75">
      <c r="U157" s="27" t="s">
        <v>437</v>
      </c>
    </row>
    <row r="158" ht="12.75">
      <c r="U158" s="27" t="s">
        <v>438</v>
      </c>
    </row>
    <row r="159" ht="12.75">
      <c r="U159" s="27" t="s">
        <v>439</v>
      </c>
    </row>
    <row r="160" ht="12.75">
      <c r="U160" s="27" t="s">
        <v>440</v>
      </c>
    </row>
    <row r="161" ht="12.75">
      <c r="U161" s="27" t="s">
        <v>441</v>
      </c>
    </row>
    <row r="162" ht="12.75">
      <c r="U162" s="27" t="s">
        <v>442</v>
      </c>
    </row>
    <row r="163" ht="12.75">
      <c r="U163" s="27" t="s">
        <v>443</v>
      </c>
    </row>
    <row r="164" ht="12.75">
      <c r="U164" s="27" t="s">
        <v>422</v>
      </c>
    </row>
    <row r="165" ht="12.75">
      <c r="U165" s="27" t="s">
        <v>423</v>
      </c>
    </row>
  </sheetData>
  <sheetProtection/>
  <mergeCells count="591">
    <mergeCell ref="B26:H26"/>
    <mergeCell ref="B25:H25"/>
    <mergeCell ref="B33:H33"/>
    <mergeCell ref="B82:G82"/>
    <mergeCell ref="H58:P58"/>
    <mergeCell ref="B43:H43"/>
    <mergeCell ref="B42:H42"/>
    <mergeCell ref="L45:O45"/>
    <mergeCell ref="A52:AK52"/>
    <mergeCell ref="AF41:AH41"/>
    <mergeCell ref="B83:G83"/>
    <mergeCell ref="N74:P74"/>
    <mergeCell ref="Q74:R74"/>
    <mergeCell ref="S74:T74"/>
    <mergeCell ref="H66:P66"/>
    <mergeCell ref="I21:K22"/>
    <mergeCell ref="I23:K23"/>
    <mergeCell ref="I32:K32"/>
    <mergeCell ref="I31:K31"/>
    <mergeCell ref="H57:Y57"/>
    <mergeCell ref="B17:F17"/>
    <mergeCell ref="L41:O41"/>
    <mergeCell ref="U24:X24"/>
    <mergeCell ref="U25:X25"/>
    <mergeCell ref="U26:X26"/>
    <mergeCell ref="B16:F16"/>
    <mergeCell ref="U27:X27"/>
    <mergeCell ref="U30:X30"/>
    <mergeCell ref="U31:X31"/>
    <mergeCell ref="L24:Q24"/>
    <mergeCell ref="B15:F15"/>
    <mergeCell ref="B14:F14"/>
    <mergeCell ref="A21:H21"/>
    <mergeCell ref="B22:H22"/>
    <mergeCell ref="B121:H121"/>
    <mergeCell ref="B74:G74"/>
    <mergeCell ref="H74:M74"/>
    <mergeCell ref="B65:G65"/>
    <mergeCell ref="B66:G66"/>
    <mergeCell ref="I121:M121"/>
    <mergeCell ref="N121:AF121"/>
    <mergeCell ref="AG121:AK121"/>
    <mergeCell ref="I120:M120"/>
    <mergeCell ref="N117:AF117"/>
    <mergeCell ref="N119:AF119"/>
    <mergeCell ref="N120:AF120"/>
    <mergeCell ref="AG117:AK117"/>
    <mergeCell ref="AG118:AK118"/>
    <mergeCell ref="AG119:AK119"/>
    <mergeCell ref="AG120:AK120"/>
    <mergeCell ref="AC41:AE41"/>
    <mergeCell ref="Z41:AB41"/>
    <mergeCell ref="W41:Y41"/>
    <mergeCell ref="T41:V41"/>
    <mergeCell ref="P41:S41"/>
    <mergeCell ref="A114:AK114"/>
    <mergeCell ref="AC107:AF107"/>
    <mergeCell ref="W110:AB110"/>
    <mergeCell ref="AC110:AF110"/>
    <mergeCell ref="R111:V111"/>
    <mergeCell ref="AG115:AK115"/>
    <mergeCell ref="N118:AF118"/>
    <mergeCell ref="AG116:AK116"/>
    <mergeCell ref="N116:AF116"/>
    <mergeCell ref="I116:M116"/>
    <mergeCell ref="B116:H116"/>
    <mergeCell ref="AC111:AF111"/>
    <mergeCell ref="R112:V112"/>
    <mergeCell ref="W112:AB112"/>
    <mergeCell ref="AC112:AF112"/>
    <mergeCell ref="R110:V110"/>
    <mergeCell ref="B115:H115"/>
    <mergeCell ref="I115:M115"/>
    <mergeCell ref="N115:AF115"/>
    <mergeCell ref="B111:H111"/>
    <mergeCell ref="I112:Q112"/>
    <mergeCell ref="I104:Q104"/>
    <mergeCell ref="B104:H104"/>
    <mergeCell ref="AC106:AF106"/>
    <mergeCell ref="W106:AB106"/>
    <mergeCell ref="R106:V106"/>
    <mergeCell ref="R107:V107"/>
    <mergeCell ref="W107:AB107"/>
    <mergeCell ref="AC108:AF108"/>
    <mergeCell ref="W111:AB111"/>
    <mergeCell ref="B112:H112"/>
    <mergeCell ref="I106:Q106"/>
    <mergeCell ref="I107:Q107"/>
    <mergeCell ref="I108:Q108"/>
    <mergeCell ref="I109:Q109"/>
    <mergeCell ref="I110:Q110"/>
    <mergeCell ref="I111:Q111"/>
    <mergeCell ref="B106:H106"/>
    <mergeCell ref="B110:H110"/>
    <mergeCell ref="R109:V109"/>
    <mergeCell ref="W109:AB109"/>
    <mergeCell ref="AC109:AF109"/>
    <mergeCell ref="AG105:AK105"/>
    <mergeCell ref="AG107:AK107"/>
    <mergeCell ref="AG108:AK108"/>
    <mergeCell ref="AG109:AK109"/>
    <mergeCell ref="R108:V108"/>
    <mergeCell ref="W108:AB108"/>
    <mergeCell ref="AG110:AK110"/>
    <mergeCell ref="AG111:AK111"/>
    <mergeCell ref="AG112:AK112"/>
    <mergeCell ref="B107:H107"/>
    <mergeCell ref="B108:H108"/>
    <mergeCell ref="AC105:AF105"/>
    <mergeCell ref="W105:AB105"/>
    <mergeCell ref="R105:V105"/>
    <mergeCell ref="I105:Q105"/>
    <mergeCell ref="B109:H109"/>
    <mergeCell ref="AG104:AK104"/>
    <mergeCell ref="AG106:AK106"/>
    <mergeCell ref="AC104:AF104"/>
    <mergeCell ref="W104:AB104"/>
    <mergeCell ref="R104:V104"/>
    <mergeCell ref="T98:AE98"/>
    <mergeCell ref="T99:AE99"/>
    <mergeCell ref="A103:AK103"/>
    <mergeCell ref="B98:G98"/>
    <mergeCell ref="B99:G99"/>
    <mergeCell ref="AF96:AK96"/>
    <mergeCell ref="AF97:AK97"/>
    <mergeCell ref="H98:S98"/>
    <mergeCell ref="H99:S99"/>
    <mergeCell ref="H94:S94"/>
    <mergeCell ref="H95:S95"/>
    <mergeCell ref="H96:S96"/>
    <mergeCell ref="H97:S97"/>
    <mergeCell ref="AF98:AK98"/>
    <mergeCell ref="AF99:AK99"/>
    <mergeCell ref="B92:G92"/>
    <mergeCell ref="B93:G93"/>
    <mergeCell ref="B94:G94"/>
    <mergeCell ref="B95:G95"/>
    <mergeCell ref="B96:G96"/>
    <mergeCell ref="T95:AE95"/>
    <mergeCell ref="T96:AE96"/>
    <mergeCell ref="T94:AE94"/>
    <mergeCell ref="H92:S92"/>
    <mergeCell ref="T97:AE97"/>
    <mergeCell ref="AF95:AK95"/>
    <mergeCell ref="AF91:AK91"/>
    <mergeCell ref="T91:AE91"/>
    <mergeCell ref="H91:S91"/>
    <mergeCell ref="AF92:AK92"/>
    <mergeCell ref="AF93:AK93"/>
    <mergeCell ref="AF94:AK94"/>
    <mergeCell ref="T92:AE92"/>
    <mergeCell ref="T93:AE93"/>
    <mergeCell ref="AA84:AC84"/>
    <mergeCell ref="AD84:AK84"/>
    <mergeCell ref="A84:P84"/>
    <mergeCell ref="AF89:AK90"/>
    <mergeCell ref="H89:S90"/>
    <mergeCell ref="T89:AE90"/>
    <mergeCell ref="Q84:R84"/>
    <mergeCell ref="S84:T84"/>
    <mergeCell ref="U84:W84"/>
    <mergeCell ref="X84:Z84"/>
    <mergeCell ref="X82:Z82"/>
    <mergeCell ref="AA82:AC82"/>
    <mergeCell ref="AD82:AK82"/>
    <mergeCell ref="X83:Z83"/>
    <mergeCell ref="AA83:AC83"/>
    <mergeCell ref="AD83:AK83"/>
    <mergeCell ref="Q82:R82"/>
    <mergeCell ref="S82:T82"/>
    <mergeCell ref="U82:W82"/>
    <mergeCell ref="Q83:R83"/>
    <mergeCell ref="S83:T83"/>
    <mergeCell ref="U83:W83"/>
    <mergeCell ref="N82:P82"/>
    <mergeCell ref="N83:P83"/>
    <mergeCell ref="B118:H118"/>
    <mergeCell ref="I118:M118"/>
    <mergeCell ref="B91:G91"/>
    <mergeCell ref="B105:H105"/>
    <mergeCell ref="B117:H117"/>
    <mergeCell ref="I117:M117"/>
    <mergeCell ref="B97:G97"/>
    <mergeCell ref="H93:S93"/>
    <mergeCell ref="B119:H119"/>
    <mergeCell ref="B120:H120"/>
    <mergeCell ref="B75:G75"/>
    <mergeCell ref="B76:G76"/>
    <mergeCell ref="B77:G77"/>
    <mergeCell ref="B79:G79"/>
    <mergeCell ref="H82:M82"/>
    <mergeCell ref="B80:G80"/>
    <mergeCell ref="B81:G81"/>
    <mergeCell ref="H83:M83"/>
    <mergeCell ref="U74:W74"/>
    <mergeCell ref="X74:Z74"/>
    <mergeCell ref="AA74:AC74"/>
    <mergeCell ref="U79:W79"/>
    <mergeCell ref="X79:Z79"/>
    <mergeCell ref="AA79:AC79"/>
    <mergeCell ref="U78:W78"/>
    <mergeCell ref="X78:Z78"/>
    <mergeCell ref="AA78:AC78"/>
    <mergeCell ref="AD81:AK81"/>
    <mergeCell ref="AD75:AK75"/>
    <mergeCell ref="AA75:AC75"/>
    <mergeCell ref="X75:Z75"/>
    <mergeCell ref="U75:W75"/>
    <mergeCell ref="U76:W76"/>
    <mergeCell ref="X76:Z76"/>
    <mergeCell ref="AD76:AK76"/>
    <mergeCell ref="S80:T80"/>
    <mergeCell ref="X80:Z80"/>
    <mergeCell ref="AA80:AC80"/>
    <mergeCell ref="U81:W81"/>
    <mergeCell ref="X81:Z81"/>
    <mergeCell ref="AA81:AC81"/>
    <mergeCell ref="S81:T81"/>
    <mergeCell ref="I119:M119"/>
    <mergeCell ref="H72:T72"/>
    <mergeCell ref="U72:W73"/>
    <mergeCell ref="X72:Z73"/>
    <mergeCell ref="N76:P76"/>
    <mergeCell ref="U77:W77"/>
    <mergeCell ref="N81:P81"/>
    <mergeCell ref="X77:Z77"/>
    <mergeCell ref="U80:W80"/>
    <mergeCell ref="S79:T79"/>
    <mergeCell ref="Q75:R75"/>
    <mergeCell ref="S76:T76"/>
    <mergeCell ref="S77:T77"/>
    <mergeCell ref="AA76:AC76"/>
    <mergeCell ref="AD80:AK80"/>
    <mergeCell ref="AA77:AC77"/>
    <mergeCell ref="AD79:AK79"/>
    <mergeCell ref="Q77:R77"/>
    <mergeCell ref="Q78:R78"/>
    <mergeCell ref="AD78:AK78"/>
    <mergeCell ref="N73:P73"/>
    <mergeCell ref="S73:T73"/>
    <mergeCell ref="AD77:AK77"/>
    <mergeCell ref="H77:M77"/>
    <mergeCell ref="S75:T75"/>
    <mergeCell ref="B78:G78"/>
    <mergeCell ref="N78:P78"/>
    <mergeCell ref="AA72:AC73"/>
    <mergeCell ref="AD72:AK73"/>
    <mergeCell ref="Q73:R73"/>
    <mergeCell ref="Q81:R81"/>
    <mergeCell ref="H80:M80"/>
    <mergeCell ref="H81:M81"/>
    <mergeCell ref="Q76:R76"/>
    <mergeCell ref="N79:P79"/>
    <mergeCell ref="H76:M76"/>
    <mergeCell ref="H78:M78"/>
    <mergeCell ref="N77:P77"/>
    <mergeCell ref="Q79:R79"/>
    <mergeCell ref="Q66:Y66"/>
    <mergeCell ref="Z66:AE66"/>
    <mergeCell ref="AF66:AK66"/>
    <mergeCell ref="N80:P80"/>
    <mergeCell ref="H75:M75"/>
    <mergeCell ref="N75:P75"/>
    <mergeCell ref="Q80:R80"/>
    <mergeCell ref="S78:T78"/>
    <mergeCell ref="AD74:AK74"/>
    <mergeCell ref="H73:M73"/>
    <mergeCell ref="AF61:AK61"/>
    <mergeCell ref="AF58:AK58"/>
    <mergeCell ref="AF59:AK59"/>
    <mergeCell ref="AF60:AK60"/>
    <mergeCell ref="AF62:AK62"/>
    <mergeCell ref="H79:M79"/>
    <mergeCell ref="Q63:Y63"/>
    <mergeCell ref="Q65:Y65"/>
    <mergeCell ref="Z65:AE65"/>
    <mergeCell ref="AF65:AK65"/>
    <mergeCell ref="H65:P65"/>
    <mergeCell ref="H64:P64"/>
    <mergeCell ref="Q64:Y64"/>
    <mergeCell ref="Z64:AE64"/>
    <mergeCell ref="Q67:Y67"/>
    <mergeCell ref="Z57:AK57"/>
    <mergeCell ref="Z60:AE60"/>
    <mergeCell ref="Z61:AE61"/>
    <mergeCell ref="Z62:AE62"/>
    <mergeCell ref="Z63:AE63"/>
    <mergeCell ref="B67:G67"/>
    <mergeCell ref="AF67:AK67"/>
    <mergeCell ref="B64:G64"/>
    <mergeCell ref="AF64:AK64"/>
    <mergeCell ref="Q62:Y62"/>
    <mergeCell ref="H59:P59"/>
    <mergeCell ref="H60:P60"/>
    <mergeCell ref="H61:P61"/>
    <mergeCell ref="H62:P62"/>
    <mergeCell ref="Z67:AE67"/>
    <mergeCell ref="P6:R6"/>
    <mergeCell ref="S6:U6"/>
    <mergeCell ref="V6:X6"/>
    <mergeCell ref="Z58:AE58"/>
    <mergeCell ref="Z59:AE59"/>
    <mergeCell ref="H63:P63"/>
    <mergeCell ref="Q58:Y58"/>
    <mergeCell ref="Q59:Y59"/>
    <mergeCell ref="Q60:Y60"/>
    <mergeCell ref="Q61:Y61"/>
    <mergeCell ref="AB5:AD5"/>
    <mergeCell ref="Y5:AA5"/>
    <mergeCell ref="V5:X5"/>
    <mergeCell ref="S5:U5"/>
    <mergeCell ref="P5:R5"/>
    <mergeCell ref="A1:AK1"/>
    <mergeCell ref="AE5:AG7"/>
    <mergeCell ref="AH5:AK7"/>
    <mergeCell ref="Y6:AA6"/>
    <mergeCell ref="AB6:AD6"/>
    <mergeCell ref="B13:F13"/>
    <mergeCell ref="B12:F12"/>
    <mergeCell ref="B11:F11"/>
    <mergeCell ref="B10:F10"/>
    <mergeCell ref="B9:F9"/>
    <mergeCell ref="B8:F8"/>
    <mergeCell ref="AH8:AK8"/>
    <mergeCell ref="AE8:AG8"/>
    <mergeCell ref="AB8:AD8"/>
    <mergeCell ref="Y8:AA8"/>
    <mergeCell ref="V8:X8"/>
    <mergeCell ref="S8:U8"/>
    <mergeCell ref="P8:R8"/>
    <mergeCell ref="M8:O8"/>
    <mergeCell ref="J8:L8"/>
    <mergeCell ref="G8:I8"/>
    <mergeCell ref="M5:O5"/>
    <mergeCell ref="J5:L5"/>
    <mergeCell ref="G5:I5"/>
    <mergeCell ref="G6:I6"/>
    <mergeCell ref="J6:L6"/>
    <mergeCell ref="M6:O6"/>
    <mergeCell ref="AI23:AK23"/>
    <mergeCell ref="AF23:AH23"/>
    <mergeCell ref="AD21:AE22"/>
    <mergeCell ref="AD23:AE23"/>
    <mergeCell ref="AB21:AC22"/>
    <mergeCell ref="AB23:AC23"/>
    <mergeCell ref="AF21:AK21"/>
    <mergeCell ref="AI22:AK22"/>
    <mergeCell ref="AF22:AH22"/>
    <mergeCell ref="Y23:AA23"/>
    <mergeCell ref="U21:X22"/>
    <mergeCell ref="U23:X23"/>
    <mergeCell ref="R21:T22"/>
    <mergeCell ref="L21:Q22"/>
    <mergeCell ref="L23:Q23"/>
    <mergeCell ref="R23:T23"/>
    <mergeCell ref="Y21:AA22"/>
    <mergeCell ref="P39:S40"/>
    <mergeCell ref="L29:Q29"/>
    <mergeCell ref="L31:Q31"/>
    <mergeCell ref="L32:Q32"/>
    <mergeCell ref="L33:Q33"/>
    <mergeCell ref="L30:Q30"/>
    <mergeCell ref="A35:AB35"/>
    <mergeCell ref="W39:Y40"/>
    <mergeCell ref="I33:K33"/>
    <mergeCell ref="I30:K30"/>
    <mergeCell ref="I29:K29"/>
    <mergeCell ref="I28:K28"/>
    <mergeCell ref="I24:K24"/>
    <mergeCell ref="L26:Q26"/>
    <mergeCell ref="L27:Q27"/>
    <mergeCell ref="L28:Q28"/>
    <mergeCell ref="L25:Q25"/>
    <mergeCell ref="B23:H23"/>
    <mergeCell ref="B24:H24"/>
    <mergeCell ref="B32:H32"/>
    <mergeCell ref="B31:H31"/>
    <mergeCell ref="B30:H30"/>
    <mergeCell ref="I27:K27"/>
    <mergeCell ref="B29:H29"/>
    <mergeCell ref="B28:H28"/>
    <mergeCell ref="B27:H27"/>
    <mergeCell ref="I26:K26"/>
    <mergeCell ref="U33:X33"/>
    <mergeCell ref="R30:T30"/>
    <mergeCell ref="R31:T31"/>
    <mergeCell ref="R32:T32"/>
    <mergeCell ref="R33:T33"/>
    <mergeCell ref="R24:T24"/>
    <mergeCell ref="R25:T25"/>
    <mergeCell ref="R26:T26"/>
    <mergeCell ref="R27:T27"/>
    <mergeCell ref="R28:T28"/>
    <mergeCell ref="U29:X29"/>
    <mergeCell ref="U28:X28"/>
    <mergeCell ref="Y30:AA30"/>
    <mergeCell ref="Y31:AA31"/>
    <mergeCell ref="I25:K25"/>
    <mergeCell ref="U32:X32"/>
    <mergeCell ref="R29:T29"/>
    <mergeCell ref="Y25:AA25"/>
    <mergeCell ref="Y26:AA26"/>
    <mergeCell ref="Y27:AA27"/>
    <mergeCell ref="Y32:AA32"/>
    <mergeCell ref="Y33:AA33"/>
    <mergeCell ref="AB24:AC24"/>
    <mergeCell ref="AB25:AC25"/>
    <mergeCell ref="AB26:AC26"/>
    <mergeCell ref="AB27:AC27"/>
    <mergeCell ref="AB28:AC28"/>
    <mergeCell ref="Y24:AA24"/>
    <mergeCell ref="Y28:AA28"/>
    <mergeCell ref="Y29:AA29"/>
    <mergeCell ref="AD29:AE29"/>
    <mergeCell ref="AB29:AC29"/>
    <mergeCell ref="AB30:AC30"/>
    <mergeCell ref="AB31:AC31"/>
    <mergeCell ref="AB32:AC32"/>
    <mergeCell ref="AB33:AC33"/>
    <mergeCell ref="AF24:AH24"/>
    <mergeCell ref="AF25:AH25"/>
    <mergeCell ref="AF26:AH26"/>
    <mergeCell ref="AF27:AH27"/>
    <mergeCell ref="AF28:AH28"/>
    <mergeCell ref="AD24:AE24"/>
    <mergeCell ref="AD25:AE25"/>
    <mergeCell ref="AD26:AE26"/>
    <mergeCell ref="AD27:AE27"/>
    <mergeCell ref="AD28:AE28"/>
    <mergeCell ref="AF32:AH32"/>
    <mergeCell ref="AI30:AK30"/>
    <mergeCell ref="AF33:AH33"/>
    <mergeCell ref="AF34:AH34"/>
    <mergeCell ref="AD30:AE30"/>
    <mergeCell ref="AD31:AE31"/>
    <mergeCell ref="AD32:AE32"/>
    <mergeCell ref="AD33:AE33"/>
    <mergeCell ref="AE9:AG9"/>
    <mergeCell ref="AH9:AK9"/>
    <mergeCell ref="AI31:AK31"/>
    <mergeCell ref="AI32:AK32"/>
    <mergeCell ref="AI24:AK24"/>
    <mergeCell ref="AI25:AK25"/>
    <mergeCell ref="AI26:AK26"/>
    <mergeCell ref="AI27:AK27"/>
    <mergeCell ref="AI28:AK28"/>
    <mergeCell ref="AI29:AK29"/>
    <mergeCell ref="AE12:AG12"/>
    <mergeCell ref="AH12:AK12"/>
    <mergeCell ref="AE11:AG11"/>
    <mergeCell ref="AH11:AK11"/>
    <mergeCell ref="AE10:AG10"/>
    <mergeCell ref="AH10:AK10"/>
    <mergeCell ref="AE15:AG15"/>
    <mergeCell ref="AH15:AK15"/>
    <mergeCell ref="AE14:AG14"/>
    <mergeCell ref="AH14:AK14"/>
    <mergeCell ref="AE13:AG13"/>
    <mergeCell ref="AH13:AK13"/>
    <mergeCell ref="AE17:AG17"/>
    <mergeCell ref="AH17:AK17"/>
    <mergeCell ref="AI33:AK33"/>
    <mergeCell ref="AI34:AK34"/>
    <mergeCell ref="Z42:AB42"/>
    <mergeCell ref="AE16:AG16"/>
    <mergeCell ref="AH16:AK16"/>
    <mergeCell ref="AF29:AH29"/>
    <mergeCell ref="AF30:AH30"/>
    <mergeCell ref="AF31:AH31"/>
    <mergeCell ref="AI39:AK40"/>
    <mergeCell ref="A34:AE34"/>
    <mergeCell ref="T39:V40"/>
    <mergeCell ref="Z39:AB40"/>
    <mergeCell ref="AC39:AH39"/>
    <mergeCell ref="AC40:AE40"/>
    <mergeCell ref="AF40:AH40"/>
    <mergeCell ref="A39:H39"/>
    <mergeCell ref="B40:H40"/>
    <mergeCell ref="L39:O40"/>
    <mergeCell ref="AI41:AK41"/>
    <mergeCell ref="P42:S42"/>
    <mergeCell ref="L42:O42"/>
    <mergeCell ref="L43:O43"/>
    <mergeCell ref="P43:S43"/>
    <mergeCell ref="L44:O44"/>
    <mergeCell ref="P44:S44"/>
    <mergeCell ref="Z43:AB43"/>
    <mergeCell ref="Z44:AB44"/>
    <mergeCell ref="AI42:AK42"/>
    <mergeCell ref="P45:S45"/>
    <mergeCell ref="L46:O46"/>
    <mergeCell ref="P46:S46"/>
    <mergeCell ref="L47:O47"/>
    <mergeCell ref="P47:S47"/>
    <mergeCell ref="L48:O48"/>
    <mergeCell ref="P48:S48"/>
    <mergeCell ref="L49:O49"/>
    <mergeCell ref="P49:S49"/>
    <mergeCell ref="L50:O50"/>
    <mergeCell ref="P50:S50"/>
    <mergeCell ref="W42:Y42"/>
    <mergeCell ref="T42:V42"/>
    <mergeCell ref="T43:V43"/>
    <mergeCell ref="W43:Y43"/>
    <mergeCell ref="T44:V44"/>
    <mergeCell ref="W44:Y44"/>
    <mergeCell ref="T45:V45"/>
    <mergeCell ref="W45:Y45"/>
    <mergeCell ref="Z45:AB45"/>
    <mergeCell ref="T46:V46"/>
    <mergeCell ref="W46:Y46"/>
    <mergeCell ref="Z46:AB46"/>
    <mergeCell ref="T50:V50"/>
    <mergeCell ref="W50:Y50"/>
    <mergeCell ref="Z50:AB50"/>
    <mergeCell ref="T47:V47"/>
    <mergeCell ref="W47:Y47"/>
    <mergeCell ref="Z47:AB47"/>
    <mergeCell ref="T48:V48"/>
    <mergeCell ref="W48:Y48"/>
    <mergeCell ref="Z48:AB48"/>
    <mergeCell ref="AF42:AH42"/>
    <mergeCell ref="AC42:AE42"/>
    <mergeCell ref="AC43:AE43"/>
    <mergeCell ref="AF43:AH43"/>
    <mergeCell ref="AI43:AK43"/>
    <mergeCell ref="AF44:AH44"/>
    <mergeCell ref="AI44:AK44"/>
    <mergeCell ref="AC44:AE44"/>
    <mergeCell ref="AC45:AE45"/>
    <mergeCell ref="AF45:AH45"/>
    <mergeCell ref="AI45:AK45"/>
    <mergeCell ref="AC46:AE46"/>
    <mergeCell ref="AF46:AH46"/>
    <mergeCell ref="AI46:AK46"/>
    <mergeCell ref="AC47:AE47"/>
    <mergeCell ref="AF47:AH47"/>
    <mergeCell ref="AI47:AK47"/>
    <mergeCell ref="AC48:AE48"/>
    <mergeCell ref="AF48:AH48"/>
    <mergeCell ref="AI48:AK48"/>
    <mergeCell ref="B63:G63"/>
    <mergeCell ref="AC49:AE49"/>
    <mergeCell ref="AF49:AH49"/>
    <mergeCell ref="AI49:AK49"/>
    <mergeCell ref="AC50:AE50"/>
    <mergeCell ref="AF50:AH50"/>
    <mergeCell ref="AI50:AK50"/>
    <mergeCell ref="T49:V49"/>
    <mergeCell ref="W49:Y49"/>
    <mergeCell ref="Z49:AB49"/>
    <mergeCell ref="A6:A7"/>
    <mergeCell ref="B6:F7"/>
    <mergeCell ref="A5:F5"/>
    <mergeCell ref="B50:H50"/>
    <mergeCell ref="B49:H49"/>
    <mergeCell ref="B48:H48"/>
    <mergeCell ref="B47:H47"/>
    <mergeCell ref="B46:H46"/>
    <mergeCell ref="B45:H45"/>
    <mergeCell ref="B44:H44"/>
    <mergeCell ref="B90:G90"/>
    <mergeCell ref="B41:H41"/>
    <mergeCell ref="I50:K50"/>
    <mergeCell ref="I49:K49"/>
    <mergeCell ref="I48:K48"/>
    <mergeCell ref="I47:K47"/>
    <mergeCell ref="I46:K46"/>
    <mergeCell ref="I45:K45"/>
    <mergeCell ref="I44:K44"/>
    <mergeCell ref="I43:K43"/>
    <mergeCell ref="B73:G73"/>
    <mergeCell ref="A89:G89"/>
    <mergeCell ref="I42:K42"/>
    <mergeCell ref="I41:K41"/>
    <mergeCell ref="I39:K40"/>
    <mergeCell ref="A37:AK37"/>
    <mergeCell ref="AI51:AK51"/>
    <mergeCell ref="A51:AB51"/>
    <mergeCell ref="AC51:AE51"/>
    <mergeCell ref="AF51:AH51"/>
    <mergeCell ref="A19:AK19"/>
    <mergeCell ref="A57:G57"/>
    <mergeCell ref="B58:G58"/>
    <mergeCell ref="A72:G72"/>
    <mergeCell ref="H67:P67"/>
    <mergeCell ref="B59:G59"/>
    <mergeCell ref="B60:G60"/>
    <mergeCell ref="B61:G61"/>
    <mergeCell ref="AF63:AK63"/>
    <mergeCell ref="B62:G62"/>
  </mergeCells>
  <dataValidations count="12">
    <dataValidation type="list" allowBlank="1" showInputMessage="1" showErrorMessage="1" sqref="G6:AD6">
      <formula1>$C$123:$C$128</formula1>
    </dataValidation>
    <dataValidation type="list" allowBlank="1" showInputMessage="1" showErrorMessage="1" sqref="G5:AD5">
      <formula1>$A$123:$A$128</formula1>
    </dataValidation>
    <dataValidation type="list" allowBlank="1" showInputMessage="1" showErrorMessage="1" sqref="I24:I33 I42:K50">
      <formula1>$L$123:$L$134</formula1>
    </dataValidation>
    <dataValidation type="list" allowBlank="1" showInputMessage="1" showErrorMessage="1" sqref="R24:T33">
      <formula1>$M$123:$M$126</formula1>
    </dataValidation>
    <dataValidation type="list" allowBlank="1" showInputMessage="1" showErrorMessage="1" sqref="U24:X33">
      <formula1>$P$123:$P$134</formula1>
    </dataValidation>
    <dataValidation type="list" allowBlank="1" showInputMessage="1" showErrorMessage="1" sqref="AB24:AC33">
      <formula1>$U$123:$U$165</formula1>
    </dataValidation>
    <dataValidation type="list" allowBlank="1" showInputMessage="1" showErrorMessage="1" sqref="AD24:AE33">
      <formula1>$W$123:$W$126</formula1>
    </dataValidation>
    <dataValidation type="list" allowBlank="1" showInputMessage="1" showErrorMessage="1" sqref="AG122:AK122">
      <formula1>$A$128:$A$130</formula1>
    </dataValidation>
    <dataValidation type="list" allowBlank="1" showInputMessage="1" showErrorMessage="1" sqref="B122:H122">
      <formula1>$G$128:$G$131</formula1>
    </dataValidation>
    <dataValidation type="list" allowBlank="1" showInputMessage="1" showErrorMessage="1" sqref="B117:H121">
      <formula1>$G$128:$G$133</formula1>
    </dataValidation>
    <dataValidation type="list" allowBlank="1" showInputMessage="1" showErrorMessage="1" sqref="B106:H112">
      <formula1>$B$128:$B$133</formula1>
    </dataValidation>
    <dataValidation type="list" allowBlank="1" showInputMessage="1" showErrorMessage="1" sqref="AG106:AK112 AF92:AK99 AG117:AK121">
      <formula1>$A$129:$A$131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9" r:id="rId1"/>
  <rowBreaks count="2" manualBreakCount="2">
    <brk id="35" max="36" man="1"/>
    <brk id="86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92"/>
  <sheetViews>
    <sheetView tabSelected="1" view="pageBreakPreview" zoomScaleSheetLayoutView="100" zoomScalePageLayoutView="0" workbookViewId="0" topLeftCell="A1">
      <selection activeCell="T51" sqref="T51:X51"/>
    </sheetView>
  </sheetViews>
  <sheetFormatPr defaultColWidth="9.140625" defaultRowHeight="12.75"/>
  <cols>
    <col min="1" max="1" width="5.140625" style="0" customWidth="1"/>
    <col min="2" max="34" width="3.7109375" style="0" customWidth="1"/>
  </cols>
  <sheetData>
    <row r="1" spans="1:34" ht="23.25" customHeight="1" thickBot="1">
      <c r="A1" s="536" t="s">
        <v>184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8"/>
    </row>
    <row r="2" spans="1:34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</row>
    <row r="3" spans="1:34" ht="15.75">
      <c r="A3" s="132" t="s">
        <v>363</v>
      </c>
      <c r="B3" s="539" t="s">
        <v>459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</row>
    <row r="4" spans="1:34" ht="8.25" customHeight="1">
      <c r="A4" s="9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</row>
    <row r="5" spans="1:34" ht="42.75" customHeight="1">
      <c r="A5" s="540" t="s">
        <v>388</v>
      </c>
      <c r="B5" s="540"/>
      <c r="C5" s="541" t="s">
        <v>482</v>
      </c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0" t="s">
        <v>207</v>
      </c>
      <c r="P5" s="540"/>
      <c r="Q5" s="540"/>
      <c r="R5" s="540"/>
      <c r="S5" s="540"/>
      <c r="T5" s="540" t="s">
        <v>209</v>
      </c>
      <c r="U5" s="540"/>
      <c r="V5" s="540"/>
      <c r="W5" s="540"/>
      <c r="X5" s="540"/>
      <c r="Y5" s="542" t="s">
        <v>368</v>
      </c>
      <c r="Z5" s="542"/>
      <c r="AA5" s="542"/>
      <c r="AB5" s="542" t="s">
        <v>211</v>
      </c>
      <c r="AC5" s="542"/>
      <c r="AD5" s="542"/>
      <c r="AE5" s="542" t="s">
        <v>212</v>
      </c>
      <c r="AF5" s="542"/>
      <c r="AG5" s="542"/>
      <c r="AH5" s="542"/>
    </row>
    <row r="6" spans="1:34" s="198" customFormat="1" ht="12">
      <c r="A6" s="534" t="s">
        <v>41</v>
      </c>
      <c r="B6" s="534"/>
      <c r="C6" s="534" t="s">
        <v>50</v>
      </c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 t="s">
        <v>51</v>
      </c>
      <c r="P6" s="534"/>
      <c r="Q6" s="534"/>
      <c r="R6" s="534"/>
      <c r="S6" s="534"/>
      <c r="T6" s="534" t="s">
        <v>52</v>
      </c>
      <c r="U6" s="534"/>
      <c r="V6" s="534"/>
      <c r="W6" s="534"/>
      <c r="X6" s="534"/>
      <c r="Y6" s="535" t="s">
        <v>375</v>
      </c>
      <c r="Z6" s="535"/>
      <c r="AA6" s="535"/>
      <c r="AB6" s="535" t="s">
        <v>54</v>
      </c>
      <c r="AC6" s="535"/>
      <c r="AD6" s="535"/>
      <c r="AE6" s="535" t="s">
        <v>55</v>
      </c>
      <c r="AF6" s="535"/>
      <c r="AG6" s="535"/>
      <c r="AH6" s="535"/>
    </row>
    <row r="7" spans="1:34" ht="14.25">
      <c r="A7" s="543" t="s">
        <v>224</v>
      </c>
      <c r="B7" s="543"/>
      <c r="C7" s="544" t="s">
        <v>369</v>
      </c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5">
        <f>O8+O9+O11+O13+SUM(O15:S20)</f>
        <v>0</v>
      </c>
      <c r="P7" s="545"/>
      <c r="Q7" s="545"/>
      <c r="R7" s="545"/>
      <c r="S7" s="545"/>
      <c r="T7" s="545">
        <f>T8+T9+T11+T13+SUM(T15:X20)</f>
        <v>0</v>
      </c>
      <c r="U7" s="545"/>
      <c r="V7" s="545"/>
      <c r="W7" s="545"/>
      <c r="X7" s="545"/>
      <c r="Y7" s="546">
        <f>T7-O7</f>
        <v>0</v>
      </c>
      <c r="Z7" s="546"/>
      <c r="AA7" s="546"/>
      <c r="AB7" s="547">
        <f>IF(O7=0,0,T7/O7)</f>
        <v>0</v>
      </c>
      <c r="AC7" s="547"/>
      <c r="AD7" s="547"/>
      <c r="AE7" s="548" t="str">
        <f>IF(ABS(Y7)&gt;ABS($O$24),"!!!","OK")</f>
        <v>OK</v>
      </c>
      <c r="AF7" s="548"/>
      <c r="AG7" s="548"/>
      <c r="AH7" s="548"/>
    </row>
    <row r="8" spans="1:34" ht="15">
      <c r="A8" s="550" t="s">
        <v>89</v>
      </c>
      <c r="B8" s="550"/>
      <c r="C8" s="551" t="s">
        <v>196</v>
      </c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2"/>
      <c r="P8" s="552"/>
      <c r="Q8" s="552"/>
      <c r="R8" s="552"/>
      <c r="S8" s="552"/>
      <c r="T8" s="553"/>
      <c r="U8" s="553"/>
      <c r="V8" s="553"/>
      <c r="W8" s="553"/>
      <c r="X8" s="553"/>
      <c r="Y8" s="554">
        <f aca="true" t="shared" si="0" ref="Y8:Y21">T8-O8</f>
        <v>0</v>
      </c>
      <c r="Z8" s="554"/>
      <c r="AA8" s="554"/>
      <c r="AB8" s="549">
        <f aca="true" t="shared" si="1" ref="AB8:AB21">IF(O8=0,0,T8/O8)</f>
        <v>0</v>
      </c>
      <c r="AC8" s="549"/>
      <c r="AD8" s="549"/>
      <c r="AE8" s="556" t="s">
        <v>137</v>
      </c>
      <c r="AF8" s="556"/>
      <c r="AG8" s="556"/>
      <c r="AH8" s="556"/>
    </row>
    <row r="9" spans="1:34" ht="15">
      <c r="A9" s="550" t="s">
        <v>90</v>
      </c>
      <c r="B9" s="550"/>
      <c r="C9" s="551" t="s">
        <v>370</v>
      </c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2"/>
      <c r="P9" s="552"/>
      <c r="Q9" s="552"/>
      <c r="R9" s="552"/>
      <c r="S9" s="552"/>
      <c r="T9" s="553"/>
      <c r="U9" s="553"/>
      <c r="V9" s="553"/>
      <c r="W9" s="553"/>
      <c r="X9" s="553"/>
      <c r="Y9" s="554">
        <f t="shared" si="0"/>
        <v>0</v>
      </c>
      <c r="Z9" s="554"/>
      <c r="AA9" s="554"/>
      <c r="AB9" s="549">
        <f t="shared" si="1"/>
        <v>0</v>
      </c>
      <c r="AC9" s="549"/>
      <c r="AD9" s="549"/>
      <c r="AE9" s="548" t="str">
        <f>IF(ABS(Y9)&gt;ABS($O$24),"!!!","OK")</f>
        <v>OK</v>
      </c>
      <c r="AF9" s="548"/>
      <c r="AG9" s="548"/>
      <c r="AH9" s="548"/>
    </row>
    <row r="10" spans="1:34" ht="15">
      <c r="A10" s="550"/>
      <c r="B10" s="550"/>
      <c r="C10" s="551" t="s">
        <v>371</v>
      </c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5"/>
      <c r="P10" s="555"/>
      <c r="Q10" s="555"/>
      <c r="R10" s="555"/>
      <c r="S10" s="555"/>
      <c r="T10" s="553"/>
      <c r="U10" s="553"/>
      <c r="V10" s="553"/>
      <c r="W10" s="553"/>
      <c r="X10" s="553"/>
      <c r="Y10" s="554">
        <f t="shared" si="0"/>
        <v>0</v>
      </c>
      <c r="Z10" s="554"/>
      <c r="AA10" s="554"/>
      <c r="AB10" s="549">
        <f t="shared" si="1"/>
        <v>0</v>
      </c>
      <c r="AC10" s="549"/>
      <c r="AD10" s="549"/>
      <c r="AE10" s="556" t="s">
        <v>137</v>
      </c>
      <c r="AF10" s="556"/>
      <c r="AG10" s="556"/>
      <c r="AH10" s="556"/>
    </row>
    <row r="11" spans="1:34" ht="15">
      <c r="A11" s="550" t="s">
        <v>91</v>
      </c>
      <c r="B11" s="550"/>
      <c r="C11" s="551" t="s">
        <v>372</v>
      </c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2"/>
      <c r="P11" s="552"/>
      <c r="Q11" s="552"/>
      <c r="R11" s="552"/>
      <c r="S11" s="552"/>
      <c r="T11" s="553"/>
      <c r="U11" s="553"/>
      <c r="V11" s="553"/>
      <c r="W11" s="553"/>
      <c r="X11" s="553"/>
      <c r="Y11" s="554">
        <f t="shared" si="0"/>
        <v>0</v>
      </c>
      <c r="Z11" s="554"/>
      <c r="AA11" s="554"/>
      <c r="AB11" s="549">
        <f t="shared" si="1"/>
        <v>0</v>
      </c>
      <c r="AC11" s="549"/>
      <c r="AD11" s="549"/>
      <c r="AE11" s="548" t="str">
        <f aca="true" t="shared" si="2" ref="AE11:AE21">IF(ABS(Y11)&gt;ABS($O$24),"!!!","OK")</f>
        <v>OK</v>
      </c>
      <c r="AF11" s="548"/>
      <c r="AG11" s="548"/>
      <c r="AH11" s="548"/>
    </row>
    <row r="12" spans="1:34" ht="15">
      <c r="A12" s="550"/>
      <c r="B12" s="550"/>
      <c r="C12" s="551" t="s">
        <v>373</v>
      </c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5"/>
      <c r="P12" s="555"/>
      <c r="Q12" s="555"/>
      <c r="R12" s="555"/>
      <c r="S12" s="555"/>
      <c r="T12" s="553"/>
      <c r="U12" s="553"/>
      <c r="V12" s="553"/>
      <c r="W12" s="553"/>
      <c r="X12" s="553"/>
      <c r="Y12" s="554">
        <f t="shared" si="0"/>
        <v>0</v>
      </c>
      <c r="Z12" s="554"/>
      <c r="AA12" s="554"/>
      <c r="AB12" s="549">
        <f t="shared" si="1"/>
        <v>0</v>
      </c>
      <c r="AC12" s="549"/>
      <c r="AD12" s="549"/>
      <c r="AE12" s="556" t="s">
        <v>137</v>
      </c>
      <c r="AF12" s="556"/>
      <c r="AG12" s="556"/>
      <c r="AH12" s="556"/>
    </row>
    <row r="13" spans="1:34" ht="15">
      <c r="A13" s="550" t="s">
        <v>92</v>
      </c>
      <c r="B13" s="550"/>
      <c r="C13" s="551" t="s">
        <v>444</v>
      </c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2"/>
      <c r="P13" s="552"/>
      <c r="Q13" s="552"/>
      <c r="R13" s="552"/>
      <c r="S13" s="552"/>
      <c r="T13" s="553"/>
      <c r="U13" s="553"/>
      <c r="V13" s="553"/>
      <c r="W13" s="553"/>
      <c r="X13" s="553"/>
      <c r="Y13" s="554">
        <f t="shared" si="0"/>
        <v>0</v>
      </c>
      <c r="Z13" s="554"/>
      <c r="AA13" s="554"/>
      <c r="AB13" s="549">
        <f t="shared" si="1"/>
        <v>0</v>
      </c>
      <c r="AC13" s="549"/>
      <c r="AD13" s="549"/>
      <c r="AE13" s="548" t="str">
        <f t="shared" si="2"/>
        <v>OK</v>
      </c>
      <c r="AF13" s="548"/>
      <c r="AG13" s="548"/>
      <c r="AH13" s="548"/>
    </row>
    <row r="14" spans="1:34" ht="15">
      <c r="A14" s="563"/>
      <c r="B14" s="564"/>
      <c r="C14" s="580" t="s">
        <v>445</v>
      </c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2"/>
      <c r="O14" s="557"/>
      <c r="P14" s="558"/>
      <c r="Q14" s="558"/>
      <c r="R14" s="558"/>
      <c r="S14" s="559"/>
      <c r="T14" s="560"/>
      <c r="U14" s="561"/>
      <c r="V14" s="561"/>
      <c r="W14" s="561"/>
      <c r="X14" s="562"/>
      <c r="Y14" s="554">
        <f>T14-O14</f>
        <v>0</v>
      </c>
      <c r="Z14" s="554"/>
      <c r="AA14" s="554"/>
      <c r="AB14" s="549">
        <f>IF(O14=0,0,T14/O14)</f>
        <v>0</v>
      </c>
      <c r="AC14" s="549"/>
      <c r="AD14" s="549"/>
      <c r="AE14" s="548" t="str">
        <f>IF(ABS(Y14)&gt;ABS($O$24),"!!!","OK")</f>
        <v>OK</v>
      </c>
      <c r="AF14" s="548"/>
      <c r="AG14" s="548"/>
      <c r="AH14" s="548"/>
    </row>
    <row r="15" spans="1:34" ht="15">
      <c r="A15" s="550" t="s">
        <v>198</v>
      </c>
      <c r="B15" s="550"/>
      <c r="C15" s="551" t="s">
        <v>199</v>
      </c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2"/>
      <c r="P15" s="552"/>
      <c r="Q15" s="552"/>
      <c r="R15" s="552"/>
      <c r="S15" s="552"/>
      <c r="T15" s="553"/>
      <c r="U15" s="553"/>
      <c r="V15" s="553"/>
      <c r="W15" s="553"/>
      <c r="X15" s="553"/>
      <c r="Y15" s="554">
        <f t="shared" si="0"/>
        <v>0</v>
      </c>
      <c r="Z15" s="554"/>
      <c r="AA15" s="554"/>
      <c r="AB15" s="549">
        <f t="shared" si="1"/>
        <v>0</v>
      </c>
      <c r="AC15" s="549"/>
      <c r="AD15" s="549"/>
      <c r="AE15" s="548" t="str">
        <f t="shared" si="2"/>
        <v>OK</v>
      </c>
      <c r="AF15" s="548"/>
      <c r="AG15" s="548"/>
      <c r="AH15" s="548"/>
    </row>
    <row r="16" spans="1:34" ht="15">
      <c r="A16" s="550" t="s">
        <v>200</v>
      </c>
      <c r="B16" s="550"/>
      <c r="C16" s="551" t="s">
        <v>201</v>
      </c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2"/>
      <c r="P16" s="552"/>
      <c r="Q16" s="552"/>
      <c r="R16" s="552"/>
      <c r="S16" s="552"/>
      <c r="T16" s="553"/>
      <c r="U16" s="553"/>
      <c r="V16" s="553"/>
      <c r="W16" s="553"/>
      <c r="X16" s="553"/>
      <c r="Y16" s="554">
        <f t="shared" si="0"/>
        <v>0</v>
      </c>
      <c r="Z16" s="554"/>
      <c r="AA16" s="554"/>
      <c r="AB16" s="549">
        <f t="shared" si="1"/>
        <v>0</v>
      </c>
      <c r="AC16" s="549"/>
      <c r="AD16" s="549"/>
      <c r="AE16" s="548" t="str">
        <f t="shared" si="2"/>
        <v>OK</v>
      </c>
      <c r="AF16" s="548"/>
      <c r="AG16" s="548"/>
      <c r="AH16" s="548"/>
    </row>
    <row r="17" spans="1:34" ht="15">
      <c r="A17" s="550" t="s">
        <v>93</v>
      </c>
      <c r="B17" s="550"/>
      <c r="C17" s="551" t="s">
        <v>202</v>
      </c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2"/>
      <c r="P17" s="552"/>
      <c r="Q17" s="552"/>
      <c r="R17" s="552"/>
      <c r="S17" s="552"/>
      <c r="T17" s="553"/>
      <c r="U17" s="553"/>
      <c r="V17" s="553"/>
      <c r="W17" s="553"/>
      <c r="X17" s="553"/>
      <c r="Y17" s="554">
        <f t="shared" si="0"/>
        <v>0</v>
      </c>
      <c r="Z17" s="554"/>
      <c r="AA17" s="554"/>
      <c r="AB17" s="549">
        <f t="shared" si="1"/>
        <v>0</v>
      </c>
      <c r="AC17" s="549"/>
      <c r="AD17" s="549"/>
      <c r="AE17" s="548" t="str">
        <f t="shared" si="2"/>
        <v>OK</v>
      </c>
      <c r="AF17" s="548"/>
      <c r="AG17" s="548"/>
      <c r="AH17" s="548"/>
    </row>
    <row r="18" spans="1:34" ht="15">
      <c r="A18" s="550" t="s">
        <v>94</v>
      </c>
      <c r="B18" s="550"/>
      <c r="C18" s="551" t="s">
        <v>203</v>
      </c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2"/>
      <c r="P18" s="552"/>
      <c r="Q18" s="552"/>
      <c r="R18" s="552"/>
      <c r="S18" s="552"/>
      <c r="T18" s="553"/>
      <c r="U18" s="553"/>
      <c r="V18" s="553"/>
      <c r="W18" s="553"/>
      <c r="X18" s="553"/>
      <c r="Y18" s="554">
        <f t="shared" si="0"/>
        <v>0</v>
      </c>
      <c r="Z18" s="554"/>
      <c r="AA18" s="554"/>
      <c r="AB18" s="549">
        <f t="shared" si="1"/>
        <v>0</v>
      </c>
      <c r="AC18" s="549"/>
      <c r="AD18" s="549"/>
      <c r="AE18" s="548" t="str">
        <f t="shared" si="2"/>
        <v>OK</v>
      </c>
      <c r="AF18" s="548"/>
      <c r="AG18" s="548"/>
      <c r="AH18" s="548"/>
    </row>
    <row r="19" spans="1:34" ht="15">
      <c r="A19" s="550" t="s">
        <v>95</v>
      </c>
      <c r="B19" s="550"/>
      <c r="C19" s="551" t="s">
        <v>204</v>
      </c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2"/>
      <c r="P19" s="552"/>
      <c r="Q19" s="552"/>
      <c r="R19" s="552"/>
      <c r="S19" s="552"/>
      <c r="T19" s="553"/>
      <c r="U19" s="553"/>
      <c r="V19" s="553"/>
      <c r="W19" s="553"/>
      <c r="X19" s="553"/>
      <c r="Y19" s="554">
        <f t="shared" si="0"/>
        <v>0</v>
      </c>
      <c r="Z19" s="554"/>
      <c r="AA19" s="554"/>
      <c r="AB19" s="549">
        <f t="shared" si="1"/>
        <v>0</v>
      </c>
      <c r="AC19" s="549"/>
      <c r="AD19" s="549"/>
      <c r="AE19" s="548" t="str">
        <f t="shared" si="2"/>
        <v>OK</v>
      </c>
      <c r="AF19" s="548"/>
      <c r="AG19" s="548"/>
      <c r="AH19" s="548"/>
    </row>
    <row r="20" spans="1:34" ht="15">
      <c r="A20" s="550" t="s">
        <v>96</v>
      </c>
      <c r="B20" s="550"/>
      <c r="C20" s="551" t="s">
        <v>205</v>
      </c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2"/>
      <c r="P20" s="552"/>
      <c r="Q20" s="552"/>
      <c r="R20" s="552"/>
      <c r="S20" s="552"/>
      <c r="T20" s="553"/>
      <c r="U20" s="553"/>
      <c r="V20" s="553"/>
      <c r="W20" s="553"/>
      <c r="X20" s="553"/>
      <c r="Y20" s="554">
        <f t="shared" si="0"/>
        <v>0</v>
      </c>
      <c r="Z20" s="554"/>
      <c r="AA20" s="554"/>
      <c r="AB20" s="549">
        <f t="shared" si="1"/>
        <v>0</v>
      </c>
      <c r="AC20" s="549"/>
      <c r="AD20" s="549"/>
      <c r="AE20" s="548" t="str">
        <f t="shared" si="2"/>
        <v>OK</v>
      </c>
      <c r="AF20" s="548"/>
      <c r="AG20" s="548"/>
      <c r="AH20" s="548"/>
    </row>
    <row r="21" spans="1:34" ht="15">
      <c r="A21" s="543" t="s">
        <v>220</v>
      </c>
      <c r="B21" s="543"/>
      <c r="C21" s="544" t="s">
        <v>374</v>
      </c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84"/>
      <c r="P21" s="584"/>
      <c r="Q21" s="584"/>
      <c r="R21" s="584"/>
      <c r="S21" s="584"/>
      <c r="T21" s="585"/>
      <c r="U21" s="585"/>
      <c r="V21" s="585"/>
      <c r="W21" s="585"/>
      <c r="X21" s="585"/>
      <c r="Y21" s="554">
        <f t="shared" si="0"/>
        <v>0</v>
      </c>
      <c r="Z21" s="554"/>
      <c r="AA21" s="554"/>
      <c r="AB21" s="549">
        <f t="shared" si="1"/>
        <v>0</v>
      </c>
      <c r="AC21" s="549"/>
      <c r="AD21" s="549"/>
      <c r="AE21" s="548" t="str">
        <f t="shared" si="2"/>
        <v>OK</v>
      </c>
      <c r="AF21" s="548"/>
      <c r="AG21" s="548"/>
      <c r="AH21" s="548"/>
    </row>
    <row r="22" spans="1:34" ht="15">
      <c r="A22" s="589" t="s">
        <v>232</v>
      </c>
      <c r="B22" s="589"/>
      <c r="C22" s="590" t="s">
        <v>123</v>
      </c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2"/>
      <c r="O22" s="583">
        <f>O7+O21</f>
        <v>0</v>
      </c>
      <c r="P22" s="583"/>
      <c r="Q22" s="583"/>
      <c r="R22" s="583"/>
      <c r="S22" s="583"/>
      <c r="T22" s="583">
        <f>T7+T21</f>
        <v>0</v>
      </c>
      <c r="U22" s="583"/>
      <c r="V22" s="583"/>
      <c r="W22" s="583"/>
      <c r="X22" s="583"/>
      <c r="Y22" s="554">
        <f>T22-O22</f>
        <v>0</v>
      </c>
      <c r="Z22" s="554"/>
      <c r="AA22" s="554"/>
      <c r="AB22" s="549">
        <f>IF(O22=0,0,T22/O22)</f>
        <v>0</v>
      </c>
      <c r="AC22" s="549"/>
      <c r="AD22" s="549"/>
      <c r="AE22" s="586" t="s">
        <v>137</v>
      </c>
      <c r="AF22" s="586"/>
      <c r="AG22" s="586"/>
      <c r="AH22" s="586"/>
    </row>
    <row r="23" spans="1:34" ht="17.25" customHeight="1">
      <c r="A23" s="587" t="s">
        <v>376</v>
      </c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54">
        <f>O8+O10+O12</f>
        <v>0</v>
      </c>
      <c r="P23" s="554"/>
      <c r="Q23" s="554"/>
      <c r="R23" s="554"/>
      <c r="S23" s="554"/>
      <c r="T23" s="554">
        <f>T8+T10+T12</f>
        <v>0</v>
      </c>
      <c r="U23" s="554"/>
      <c r="V23" s="554"/>
      <c r="W23" s="554"/>
      <c r="X23" s="554"/>
      <c r="Y23" s="554" t="s">
        <v>137</v>
      </c>
      <c r="Z23" s="554"/>
      <c r="AA23" s="554"/>
      <c r="AB23" s="588" t="s">
        <v>137</v>
      </c>
      <c r="AC23" s="588"/>
      <c r="AD23" s="588"/>
      <c r="AE23" s="588" t="s">
        <v>137</v>
      </c>
      <c r="AF23" s="588"/>
      <c r="AG23" s="588"/>
      <c r="AH23" s="588"/>
    </row>
    <row r="24" spans="1:34" ht="15" customHeight="1">
      <c r="A24" s="587" t="s">
        <v>218</v>
      </c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54">
        <f>(O7+O21-O23)*0.1</f>
        <v>0</v>
      </c>
      <c r="P24" s="554"/>
      <c r="Q24" s="554"/>
      <c r="R24" s="554"/>
      <c r="S24" s="554"/>
      <c r="T24" s="554" t="s">
        <v>137</v>
      </c>
      <c r="U24" s="554"/>
      <c r="V24" s="554"/>
      <c r="W24" s="554"/>
      <c r="X24" s="554"/>
      <c r="Y24" s="554" t="s">
        <v>137</v>
      </c>
      <c r="Z24" s="554"/>
      <c r="AA24" s="554"/>
      <c r="AB24" s="588" t="s">
        <v>137</v>
      </c>
      <c r="AC24" s="588"/>
      <c r="AD24" s="588"/>
      <c r="AE24" s="588" t="s">
        <v>137</v>
      </c>
      <c r="AF24" s="588"/>
      <c r="AG24" s="588"/>
      <c r="AH24" s="588"/>
    </row>
    <row r="25" spans="1:34" ht="12.75">
      <c r="A25" s="624" t="s">
        <v>483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</row>
    <row r="26" spans="1:34" ht="21" customHeight="1">
      <c r="A26" s="215" t="s">
        <v>367</v>
      </c>
      <c r="B26" s="593" t="s">
        <v>378</v>
      </c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9"/>
      <c r="AF26" s="209"/>
      <c r="AG26" s="209"/>
      <c r="AH26" s="209"/>
    </row>
    <row r="27" spans="1:34" ht="30.75" customHeight="1">
      <c r="A27" s="212" t="s">
        <v>276</v>
      </c>
      <c r="B27" s="541" t="s">
        <v>277</v>
      </c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0" t="s">
        <v>207</v>
      </c>
      <c r="P27" s="540"/>
      <c r="Q27" s="540"/>
      <c r="R27" s="540"/>
      <c r="S27" s="540"/>
      <c r="T27" s="540" t="s">
        <v>209</v>
      </c>
      <c r="U27" s="540"/>
      <c r="V27" s="540"/>
      <c r="W27" s="540"/>
      <c r="X27" s="540"/>
      <c r="Y27" s="542" t="s">
        <v>368</v>
      </c>
      <c r="Z27" s="542"/>
      <c r="AA27" s="542"/>
      <c r="AB27" s="594" t="s">
        <v>211</v>
      </c>
      <c r="AC27" s="594"/>
      <c r="AD27" s="594"/>
      <c r="AE27" s="542" t="s">
        <v>212</v>
      </c>
      <c r="AF27" s="542"/>
      <c r="AG27" s="542"/>
      <c r="AH27" s="542"/>
    </row>
    <row r="28" spans="1:34" s="198" customFormat="1" ht="12">
      <c r="A28" s="213" t="s">
        <v>41</v>
      </c>
      <c r="B28" s="534" t="s">
        <v>50</v>
      </c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 t="s">
        <v>51</v>
      </c>
      <c r="P28" s="534"/>
      <c r="Q28" s="534"/>
      <c r="R28" s="534"/>
      <c r="S28" s="534"/>
      <c r="T28" s="534" t="s">
        <v>52</v>
      </c>
      <c r="U28" s="534"/>
      <c r="V28" s="534"/>
      <c r="W28" s="534"/>
      <c r="X28" s="534"/>
      <c r="Y28" s="535" t="s">
        <v>375</v>
      </c>
      <c r="Z28" s="535"/>
      <c r="AA28" s="535"/>
      <c r="AB28" s="535" t="s">
        <v>54</v>
      </c>
      <c r="AC28" s="535"/>
      <c r="AD28" s="535"/>
      <c r="AE28" s="535" t="s">
        <v>55</v>
      </c>
      <c r="AF28" s="535"/>
      <c r="AG28" s="535"/>
      <c r="AH28" s="535"/>
    </row>
    <row r="29" spans="1:34" ht="15">
      <c r="A29" s="207" t="s">
        <v>379</v>
      </c>
      <c r="B29" s="595" t="s">
        <v>380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7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4">
        <f>T29-O29</f>
        <v>0</v>
      </c>
      <c r="Z29" s="554"/>
      <c r="AA29" s="554"/>
      <c r="AB29" s="549">
        <f>IF(O29=0,0,T29/O29)</f>
        <v>0</v>
      </c>
      <c r="AC29" s="549"/>
      <c r="AD29" s="549"/>
      <c r="AE29" s="598" t="str">
        <f>IF(ABS(Y29)&gt;ABS($O$24),"!!!","OK")</f>
        <v>OK</v>
      </c>
      <c r="AF29" s="598"/>
      <c r="AG29" s="598"/>
      <c r="AH29" s="598"/>
    </row>
    <row r="30" spans="1:34" ht="15">
      <c r="A30" s="207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4">
        <f aca="true" t="shared" si="3" ref="Y30:Y38">T30-O30</f>
        <v>0</v>
      </c>
      <c r="Z30" s="554"/>
      <c r="AA30" s="554"/>
      <c r="AB30" s="549">
        <f aca="true" t="shared" si="4" ref="AB30:AB38">IF(O30=0,0,T30/O30)</f>
        <v>0</v>
      </c>
      <c r="AC30" s="549"/>
      <c r="AD30" s="549"/>
      <c r="AE30" s="598" t="str">
        <f aca="true" t="shared" si="5" ref="AE30:AE39">IF(ABS(Y30)&gt;ABS($O$24),"!!!","OK")</f>
        <v>OK</v>
      </c>
      <c r="AF30" s="598"/>
      <c r="AG30" s="598"/>
      <c r="AH30" s="598"/>
    </row>
    <row r="31" spans="1:34" ht="15">
      <c r="A31" s="207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4">
        <f t="shared" si="3"/>
        <v>0</v>
      </c>
      <c r="Z31" s="554"/>
      <c r="AA31" s="554"/>
      <c r="AB31" s="549">
        <f t="shared" si="4"/>
        <v>0</v>
      </c>
      <c r="AC31" s="549"/>
      <c r="AD31" s="549"/>
      <c r="AE31" s="598" t="str">
        <f t="shared" si="5"/>
        <v>OK</v>
      </c>
      <c r="AF31" s="598"/>
      <c r="AG31" s="598"/>
      <c r="AH31" s="598"/>
    </row>
    <row r="32" spans="1:34" ht="15">
      <c r="A32" s="207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4">
        <f t="shared" si="3"/>
        <v>0</v>
      </c>
      <c r="Z32" s="554"/>
      <c r="AA32" s="554"/>
      <c r="AB32" s="549">
        <f t="shared" si="4"/>
        <v>0</v>
      </c>
      <c r="AC32" s="549"/>
      <c r="AD32" s="549"/>
      <c r="AE32" s="598" t="str">
        <f t="shared" si="5"/>
        <v>OK</v>
      </c>
      <c r="AF32" s="598"/>
      <c r="AG32" s="598"/>
      <c r="AH32" s="598"/>
    </row>
    <row r="33" spans="1:34" ht="15">
      <c r="A33" s="207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4">
        <f t="shared" si="3"/>
        <v>0</v>
      </c>
      <c r="Z33" s="554"/>
      <c r="AA33" s="554"/>
      <c r="AB33" s="549">
        <f t="shared" si="4"/>
        <v>0</v>
      </c>
      <c r="AC33" s="549"/>
      <c r="AD33" s="549"/>
      <c r="AE33" s="598" t="str">
        <f t="shared" si="5"/>
        <v>OK</v>
      </c>
      <c r="AF33" s="598"/>
      <c r="AG33" s="598"/>
      <c r="AH33" s="598"/>
    </row>
    <row r="34" spans="1:34" ht="15">
      <c r="A34" s="207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4">
        <f t="shared" si="3"/>
        <v>0</v>
      </c>
      <c r="Z34" s="554"/>
      <c r="AA34" s="554"/>
      <c r="AB34" s="549">
        <f t="shared" si="4"/>
        <v>0</v>
      </c>
      <c r="AC34" s="549"/>
      <c r="AD34" s="549"/>
      <c r="AE34" s="598" t="str">
        <f t="shared" si="5"/>
        <v>OK</v>
      </c>
      <c r="AF34" s="598"/>
      <c r="AG34" s="598"/>
      <c r="AH34" s="598"/>
    </row>
    <row r="35" spans="1:34" ht="15">
      <c r="A35" s="210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4">
        <f t="shared" si="3"/>
        <v>0</v>
      </c>
      <c r="Z35" s="554"/>
      <c r="AA35" s="554"/>
      <c r="AB35" s="549">
        <f t="shared" si="4"/>
        <v>0</v>
      </c>
      <c r="AC35" s="549"/>
      <c r="AD35" s="549"/>
      <c r="AE35" s="598" t="str">
        <f t="shared" si="5"/>
        <v>OK</v>
      </c>
      <c r="AF35" s="598"/>
      <c r="AG35" s="598"/>
      <c r="AH35" s="598"/>
    </row>
    <row r="36" spans="1:34" ht="15">
      <c r="A36" s="210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4">
        <f t="shared" si="3"/>
        <v>0</v>
      </c>
      <c r="Z36" s="554"/>
      <c r="AA36" s="554"/>
      <c r="AB36" s="549">
        <f t="shared" si="4"/>
        <v>0</v>
      </c>
      <c r="AC36" s="549"/>
      <c r="AD36" s="549"/>
      <c r="AE36" s="598" t="str">
        <f t="shared" si="5"/>
        <v>OK</v>
      </c>
      <c r="AF36" s="598"/>
      <c r="AG36" s="598"/>
      <c r="AH36" s="598"/>
    </row>
    <row r="37" spans="1:34" ht="15">
      <c r="A37" s="210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4">
        <f t="shared" si="3"/>
        <v>0</v>
      </c>
      <c r="Z37" s="554"/>
      <c r="AA37" s="554"/>
      <c r="AB37" s="549">
        <f t="shared" si="4"/>
        <v>0</v>
      </c>
      <c r="AC37" s="549"/>
      <c r="AD37" s="549"/>
      <c r="AE37" s="598" t="str">
        <f t="shared" si="5"/>
        <v>OK</v>
      </c>
      <c r="AF37" s="598"/>
      <c r="AG37" s="598"/>
      <c r="AH37" s="598"/>
    </row>
    <row r="38" spans="1:34" ht="15">
      <c r="A38" s="210"/>
      <c r="B38" s="599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4">
        <f t="shared" si="3"/>
        <v>0</v>
      </c>
      <c r="Z38" s="554"/>
      <c r="AA38" s="554"/>
      <c r="AB38" s="549">
        <f t="shared" si="4"/>
        <v>0</v>
      </c>
      <c r="AC38" s="549"/>
      <c r="AD38" s="549"/>
      <c r="AE38" s="598" t="str">
        <f t="shared" si="5"/>
        <v>OK</v>
      </c>
      <c r="AF38" s="598"/>
      <c r="AG38" s="598"/>
      <c r="AH38" s="598"/>
    </row>
    <row r="39" spans="1:34" ht="15">
      <c r="A39" s="600" t="s">
        <v>123</v>
      </c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2"/>
      <c r="O39" s="603">
        <f>SUM(O29:S38)</f>
        <v>0</v>
      </c>
      <c r="P39" s="603"/>
      <c r="Q39" s="603"/>
      <c r="R39" s="603"/>
      <c r="S39" s="603"/>
      <c r="T39" s="603">
        <f>SUM(T29:X38)</f>
        <v>0</v>
      </c>
      <c r="U39" s="603"/>
      <c r="V39" s="603"/>
      <c r="W39" s="603"/>
      <c r="X39" s="603"/>
      <c r="Y39" s="554">
        <f>T39-O39</f>
        <v>0</v>
      </c>
      <c r="Z39" s="554"/>
      <c r="AA39" s="554"/>
      <c r="AB39" s="549">
        <f>IF(O39=0,0,T39/O39)</f>
        <v>0</v>
      </c>
      <c r="AC39" s="549"/>
      <c r="AD39" s="549"/>
      <c r="AE39" s="598" t="str">
        <f t="shared" si="5"/>
        <v>OK</v>
      </c>
      <c r="AF39" s="598"/>
      <c r="AG39" s="598"/>
      <c r="AH39" s="598"/>
    </row>
    <row r="40" spans="1:34" ht="1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</row>
    <row r="41" spans="1:34" ht="34.5" customHeight="1">
      <c r="A41" s="204"/>
      <c r="B41" s="540" t="s">
        <v>381</v>
      </c>
      <c r="C41" s="540"/>
      <c r="D41" s="540"/>
      <c r="E41" s="540"/>
      <c r="F41" s="540"/>
      <c r="G41" s="540"/>
      <c r="H41" s="540" t="s">
        <v>268</v>
      </c>
      <c r="I41" s="540"/>
      <c r="J41" s="540"/>
      <c r="K41" s="540"/>
      <c r="L41" s="540"/>
      <c r="M41" s="540"/>
      <c r="N41" s="217"/>
      <c r="O41" s="218"/>
      <c r="P41" s="218"/>
      <c r="Q41" s="218"/>
      <c r="R41" s="218"/>
      <c r="S41" s="218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</row>
    <row r="42" spans="1:34" ht="31.5" customHeight="1">
      <c r="A42" s="204"/>
      <c r="B42" s="604" t="s">
        <v>454</v>
      </c>
      <c r="C42" s="605"/>
      <c r="D42" s="606"/>
      <c r="E42" s="607" t="s">
        <v>270</v>
      </c>
      <c r="F42" s="607"/>
      <c r="G42" s="607"/>
      <c r="H42" s="604" t="s">
        <v>454</v>
      </c>
      <c r="I42" s="605"/>
      <c r="J42" s="606"/>
      <c r="K42" s="607" t="s">
        <v>270</v>
      </c>
      <c r="L42" s="607"/>
      <c r="M42" s="607"/>
      <c r="N42" s="219"/>
      <c r="O42" s="220"/>
      <c r="P42" s="220"/>
      <c r="Q42" s="220"/>
      <c r="R42" s="220"/>
      <c r="S42" s="220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</row>
    <row r="43" spans="1:34" ht="15">
      <c r="A43" s="204"/>
      <c r="B43" s="628">
        <f>IF('I.daļa'!H43='I.daļa'!Q83,10%,20%)</f>
        <v>0.2</v>
      </c>
      <c r="C43" s="628"/>
      <c r="D43" s="628"/>
      <c r="E43" s="609">
        <f>IF(T22=0,0,T29/T22)</f>
        <v>0</v>
      </c>
      <c r="F43" s="609"/>
      <c r="G43" s="609"/>
      <c r="H43" s="629">
        <f>IF('I.daļa'!F49='I.daļa'!Q78,2.5%,7%)</f>
        <v>0.07</v>
      </c>
      <c r="I43" s="629"/>
      <c r="J43" s="629"/>
      <c r="K43" s="611">
        <f>IF(T7=0,0,T21/T7)</f>
        <v>0</v>
      </c>
      <c r="L43" s="611"/>
      <c r="M43" s="611"/>
      <c r="N43" s="224"/>
      <c r="O43" s="225"/>
      <c r="P43" s="225"/>
      <c r="Q43" s="223"/>
      <c r="R43" s="223"/>
      <c r="S43" s="223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</row>
    <row r="44" spans="1:34" ht="15">
      <c r="A44" s="204"/>
      <c r="B44" s="612" t="str">
        <f>IF(E43&gt;B43,"!!!","OK")</f>
        <v>OK</v>
      </c>
      <c r="C44" s="612"/>
      <c r="D44" s="612"/>
      <c r="E44" s="612"/>
      <c r="F44" s="612"/>
      <c r="G44" s="612"/>
      <c r="H44" s="612" t="str">
        <f>IF(K43&gt;H43,"!!!","OK")</f>
        <v>OK</v>
      </c>
      <c r="I44" s="612"/>
      <c r="J44" s="612"/>
      <c r="K44" s="612"/>
      <c r="L44" s="612"/>
      <c r="M44" s="612"/>
      <c r="N44" s="221"/>
      <c r="O44" s="222"/>
      <c r="P44" s="222"/>
      <c r="Q44" s="222"/>
      <c r="R44" s="222"/>
      <c r="S44" s="222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</row>
    <row r="45" spans="1:34" ht="1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</row>
    <row r="46" spans="1:34" ht="15.75">
      <c r="A46" s="208" t="s">
        <v>377</v>
      </c>
      <c r="B46" s="246" t="s">
        <v>455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</row>
    <row r="47" spans="1:34" ht="9.7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</row>
    <row r="48" spans="1:34" ht="41.25" customHeight="1">
      <c r="A48" s="212" t="s">
        <v>276</v>
      </c>
      <c r="B48" s="541" t="s">
        <v>277</v>
      </c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0" t="s">
        <v>392</v>
      </c>
      <c r="P48" s="540"/>
      <c r="Q48" s="540"/>
      <c r="R48" s="540"/>
      <c r="S48" s="540"/>
      <c r="T48" s="540" t="s">
        <v>393</v>
      </c>
      <c r="U48" s="540"/>
      <c r="V48" s="540"/>
      <c r="W48" s="540"/>
      <c r="X48" s="540"/>
      <c r="Y48" s="542" t="s">
        <v>368</v>
      </c>
      <c r="Z48" s="542"/>
      <c r="AA48" s="542"/>
      <c r="AB48" s="594" t="s">
        <v>211</v>
      </c>
      <c r="AC48" s="594"/>
      <c r="AD48" s="594"/>
      <c r="AE48" s="613"/>
      <c r="AF48" s="613"/>
      <c r="AG48" s="613"/>
      <c r="AH48" s="613"/>
    </row>
    <row r="49" spans="1:34" ht="12.75">
      <c r="A49" s="213" t="s">
        <v>41</v>
      </c>
      <c r="B49" s="534" t="s">
        <v>50</v>
      </c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 t="s">
        <v>51</v>
      </c>
      <c r="P49" s="534"/>
      <c r="Q49" s="534"/>
      <c r="R49" s="534"/>
      <c r="S49" s="534"/>
      <c r="T49" s="534" t="s">
        <v>52</v>
      </c>
      <c r="U49" s="534"/>
      <c r="V49" s="534"/>
      <c r="W49" s="534"/>
      <c r="X49" s="534"/>
      <c r="Y49" s="535" t="s">
        <v>375</v>
      </c>
      <c r="Z49" s="535"/>
      <c r="AA49" s="535"/>
      <c r="AB49" s="535" t="s">
        <v>54</v>
      </c>
      <c r="AC49" s="535"/>
      <c r="AD49" s="535"/>
      <c r="AE49" s="614"/>
      <c r="AF49" s="614"/>
      <c r="AG49" s="614"/>
      <c r="AH49" s="614"/>
    </row>
    <row r="50" spans="1:34" ht="15">
      <c r="A50" s="214" t="s">
        <v>232</v>
      </c>
      <c r="B50" s="615" t="s">
        <v>237</v>
      </c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553">
        <f>ROUNDDOWN((O55-O54-O53-O52)*75%,0)</f>
        <v>0</v>
      </c>
      <c r="P50" s="553"/>
      <c r="Q50" s="553"/>
      <c r="R50" s="553"/>
      <c r="S50" s="553"/>
      <c r="T50" s="553">
        <f>ROUNDDOWN((T55-T54-T53-T52)*75%,2)</f>
        <v>0</v>
      </c>
      <c r="U50" s="553"/>
      <c r="V50" s="553"/>
      <c r="W50" s="553"/>
      <c r="X50" s="553"/>
      <c r="Y50" s="554">
        <f>T50-O50</f>
        <v>0</v>
      </c>
      <c r="Z50" s="554"/>
      <c r="AA50" s="554"/>
      <c r="AB50" s="617">
        <f aca="true" t="shared" si="6" ref="AB50:AB55">IF(O50=0,0,T50/O50)</f>
        <v>0</v>
      </c>
      <c r="AC50" s="617"/>
      <c r="AD50" s="617"/>
      <c r="AE50" s="618"/>
      <c r="AF50" s="618"/>
      <c r="AG50" s="618"/>
      <c r="AH50" s="618"/>
    </row>
    <row r="51" spans="1:34" ht="15">
      <c r="A51" s="214" t="s">
        <v>226</v>
      </c>
      <c r="B51" s="615" t="s">
        <v>389</v>
      </c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553">
        <f>ROUND((O55-O54-O53-O52)*25%,0)</f>
        <v>0</v>
      </c>
      <c r="P51" s="553"/>
      <c r="Q51" s="553"/>
      <c r="R51" s="553"/>
      <c r="S51" s="553"/>
      <c r="T51" s="553">
        <f>ROUNDUP((T55-T54-T53-T52)*25%,2)</f>
        <v>0</v>
      </c>
      <c r="U51" s="553"/>
      <c r="V51" s="553"/>
      <c r="W51" s="553"/>
      <c r="X51" s="553"/>
      <c r="Y51" s="554">
        <f>T51-O51</f>
        <v>0</v>
      </c>
      <c r="Z51" s="554"/>
      <c r="AA51" s="554"/>
      <c r="AB51" s="617">
        <f t="shared" si="6"/>
        <v>0</v>
      </c>
      <c r="AC51" s="617"/>
      <c r="AD51" s="617"/>
      <c r="AE51" s="618"/>
      <c r="AF51" s="618"/>
      <c r="AG51" s="618"/>
      <c r="AH51" s="618"/>
    </row>
    <row r="52" spans="1:34" ht="15">
      <c r="A52" s="214" t="s">
        <v>390</v>
      </c>
      <c r="B52" s="615" t="s">
        <v>391</v>
      </c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553"/>
      <c r="P52" s="553"/>
      <c r="Q52" s="553"/>
      <c r="R52" s="553"/>
      <c r="S52" s="553"/>
      <c r="T52" s="553"/>
      <c r="U52" s="553"/>
      <c r="V52" s="553"/>
      <c r="W52" s="553"/>
      <c r="X52" s="553"/>
      <c r="Y52" s="554">
        <f>T52-O52</f>
        <v>0</v>
      </c>
      <c r="Z52" s="554"/>
      <c r="AA52" s="554"/>
      <c r="AB52" s="617">
        <f t="shared" si="6"/>
        <v>0</v>
      </c>
      <c r="AC52" s="617"/>
      <c r="AD52" s="617"/>
      <c r="AE52" s="618"/>
      <c r="AF52" s="618"/>
      <c r="AG52" s="618"/>
      <c r="AH52" s="618"/>
    </row>
    <row r="53" spans="1:34" ht="15">
      <c r="A53" s="214" t="s">
        <v>227</v>
      </c>
      <c r="B53" s="615" t="s">
        <v>235</v>
      </c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4">
        <f>T53-O53</f>
        <v>0</v>
      </c>
      <c r="Z53" s="554"/>
      <c r="AA53" s="554"/>
      <c r="AB53" s="617">
        <f t="shared" si="6"/>
        <v>0</v>
      </c>
      <c r="AC53" s="617"/>
      <c r="AD53" s="617"/>
      <c r="AE53" s="618"/>
      <c r="AF53" s="618"/>
      <c r="AG53" s="618"/>
      <c r="AH53" s="618"/>
    </row>
    <row r="54" spans="1:34" ht="15">
      <c r="A54" s="214" t="s">
        <v>229</v>
      </c>
      <c r="B54" s="615" t="s">
        <v>236</v>
      </c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553"/>
      <c r="P54" s="553"/>
      <c r="Q54" s="553"/>
      <c r="R54" s="553"/>
      <c r="S54" s="553"/>
      <c r="T54" s="553">
        <f>M63</f>
        <v>0</v>
      </c>
      <c r="U54" s="553"/>
      <c r="V54" s="553"/>
      <c r="W54" s="553"/>
      <c r="X54" s="553"/>
      <c r="Y54" s="554">
        <f>T54-O54</f>
        <v>0</v>
      </c>
      <c r="Z54" s="554"/>
      <c r="AA54" s="554"/>
      <c r="AB54" s="617">
        <f t="shared" si="6"/>
        <v>0</v>
      </c>
      <c r="AC54" s="617"/>
      <c r="AD54" s="617"/>
      <c r="AE54" s="618"/>
      <c r="AF54" s="618"/>
      <c r="AG54" s="618"/>
      <c r="AH54" s="618"/>
    </row>
    <row r="55" spans="1:34" ht="14.25">
      <c r="A55" s="619" t="s">
        <v>123</v>
      </c>
      <c r="B55" s="619"/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619"/>
      <c r="O55" s="603">
        <f>O22</f>
        <v>0</v>
      </c>
      <c r="P55" s="603"/>
      <c r="Q55" s="603"/>
      <c r="R55" s="603"/>
      <c r="S55" s="603"/>
      <c r="T55" s="603">
        <f>T22</f>
        <v>0</v>
      </c>
      <c r="U55" s="603"/>
      <c r="V55" s="603"/>
      <c r="W55" s="603"/>
      <c r="X55" s="603"/>
      <c r="Y55" s="546">
        <f>SUM(Y50:AA54)</f>
        <v>0</v>
      </c>
      <c r="Z55" s="546"/>
      <c r="AA55" s="546"/>
      <c r="AB55" s="620">
        <f t="shared" si="6"/>
        <v>0</v>
      </c>
      <c r="AC55" s="620"/>
      <c r="AD55" s="620"/>
      <c r="AE55" s="618"/>
      <c r="AF55" s="618"/>
      <c r="AG55" s="618"/>
      <c r="AH55" s="618"/>
    </row>
    <row r="56" spans="1:34" ht="1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</row>
    <row r="57" spans="1:34" ht="15.75">
      <c r="A57" s="94" t="s">
        <v>387</v>
      </c>
      <c r="B57" s="169" t="s">
        <v>364</v>
      </c>
      <c r="C57" s="169"/>
      <c r="D57" s="169"/>
      <c r="E57" s="169"/>
      <c r="F57" s="169"/>
      <c r="G57" s="169"/>
      <c r="H57" s="169"/>
      <c r="I57" s="169"/>
      <c r="J57" s="169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</row>
    <row r="58" spans="1:34" ht="1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</row>
    <row r="59" spans="1:34" ht="25.5">
      <c r="A59" s="211" t="s">
        <v>334</v>
      </c>
      <c r="B59" s="622" t="s">
        <v>365</v>
      </c>
      <c r="C59" s="622"/>
      <c r="D59" s="622"/>
      <c r="E59" s="622"/>
      <c r="F59" s="622" t="s">
        <v>188</v>
      </c>
      <c r="G59" s="622"/>
      <c r="H59" s="622" t="s">
        <v>366</v>
      </c>
      <c r="I59" s="622"/>
      <c r="J59" s="622" t="s">
        <v>190</v>
      </c>
      <c r="K59" s="622"/>
      <c r="L59" s="622"/>
      <c r="M59" s="622" t="s">
        <v>191</v>
      </c>
      <c r="N59" s="622"/>
      <c r="O59" s="622"/>
      <c r="P59" s="622" t="s">
        <v>192</v>
      </c>
      <c r="Q59" s="622"/>
      <c r="R59" s="622"/>
      <c r="S59" s="622"/>
      <c r="T59" s="622"/>
      <c r="U59" s="622"/>
      <c r="V59" s="622"/>
      <c r="W59" s="622"/>
      <c r="X59" s="622" t="s">
        <v>193</v>
      </c>
      <c r="Y59" s="622"/>
      <c r="Z59" s="622"/>
      <c r="AA59" s="622"/>
      <c r="AB59" s="622" t="s">
        <v>194</v>
      </c>
      <c r="AC59" s="622"/>
      <c r="AD59" s="622"/>
      <c r="AE59" s="622" t="s">
        <v>195</v>
      </c>
      <c r="AF59" s="622"/>
      <c r="AG59" s="622"/>
      <c r="AH59" s="622"/>
    </row>
    <row r="60" spans="1:34" ht="12.75">
      <c r="A60" s="206" t="s">
        <v>41</v>
      </c>
      <c r="B60" s="621" t="s">
        <v>50</v>
      </c>
      <c r="C60" s="621"/>
      <c r="D60" s="621"/>
      <c r="E60" s="621"/>
      <c r="F60" s="621" t="s">
        <v>51</v>
      </c>
      <c r="G60" s="621"/>
      <c r="H60" s="621" t="s">
        <v>52</v>
      </c>
      <c r="I60" s="621"/>
      <c r="J60" s="621" t="s">
        <v>53</v>
      </c>
      <c r="K60" s="621"/>
      <c r="L60" s="621"/>
      <c r="M60" s="621" t="s">
        <v>54</v>
      </c>
      <c r="N60" s="621"/>
      <c r="O60" s="621"/>
      <c r="P60" s="621" t="s">
        <v>55</v>
      </c>
      <c r="Q60" s="621"/>
      <c r="R60" s="621"/>
      <c r="S60" s="621"/>
      <c r="T60" s="621"/>
      <c r="U60" s="621"/>
      <c r="V60" s="621"/>
      <c r="W60" s="621"/>
      <c r="X60" s="621" t="s">
        <v>56</v>
      </c>
      <c r="Y60" s="621"/>
      <c r="Z60" s="621"/>
      <c r="AA60" s="621"/>
      <c r="AB60" s="621" t="s">
        <v>57</v>
      </c>
      <c r="AC60" s="621"/>
      <c r="AD60" s="621"/>
      <c r="AE60" s="621" t="s">
        <v>58</v>
      </c>
      <c r="AF60" s="621"/>
      <c r="AG60" s="621"/>
      <c r="AH60" s="621"/>
    </row>
    <row r="61" spans="1:34" ht="15">
      <c r="A61" s="210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</row>
    <row r="62" spans="1:34" ht="15">
      <c r="A62" s="210"/>
      <c r="B62" s="599"/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599"/>
      <c r="W62" s="599"/>
      <c r="X62" s="599"/>
      <c r="Y62" s="599"/>
      <c r="Z62" s="599"/>
      <c r="AA62" s="599"/>
      <c r="AB62" s="599"/>
      <c r="AC62" s="599"/>
      <c r="AD62" s="599"/>
      <c r="AE62" s="599"/>
      <c r="AF62" s="599"/>
      <c r="AG62" s="599"/>
      <c r="AH62" s="599"/>
    </row>
    <row r="63" spans="1:34" ht="15">
      <c r="A63" s="590" t="s">
        <v>123</v>
      </c>
      <c r="B63" s="591"/>
      <c r="C63" s="591"/>
      <c r="D63" s="591"/>
      <c r="E63" s="592"/>
      <c r="F63" s="627">
        <f>SUM(F61:G62)</f>
        <v>0</v>
      </c>
      <c r="G63" s="627"/>
      <c r="H63" s="627">
        <f>SUM(H61:I62)</f>
        <v>0</v>
      </c>
      <c r="I63" s="627"/>
      <c r="J63" s="623">
        <f>SUM(J61:L62)</f>
        <v>0</v>
      </c>
      <c r="K63" s="623"/>
      <c r="L63" s="623"/>
      <c r="M63" s="623">
        <f>SUM(M61:O62)</f>
        <v>0</v>
      </c>
      <c r="N63" s="623"/>
      <c r="O63" s="623"/>
      <c r="P63" s="599"/>
      <c r="Q63" s="599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</row>
    <row r="64" spans="1:34" ht="1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</row>
    <row r="65" spans="1:34" ht="1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</row>
    <row r="66" spans="1:34" ht="1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</row>
    <row r="67" spans="1:34" ht="1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</row>
    <row r="68" spans="1:34" ht="1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</row>
    <row r="69" spans="1:34" ht="1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</row>
    <row r="70" spans="1:34" ht="15" hidden="1">
      <c r="A70" s="189"/>
      <c r="B70" s="625">
        <v>0.1</v>
      </c>
      <c r="C70" s="625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</row>
    <row r="71" spans="1:34" ht="15" hidden="1">
      <c r="A71" s="189"/>
      <c r="B71" s="626">
        <v>0.2</v>
      </c>
      <c r="C71" s="62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</row>
    <row r="72" spans="1:34" ht="15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</row>
    <row r="73" spans="1:34" ht="1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</row>
    <row r="74" spans="1:34" ht="15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</row>
    <row r="75" spans="1:34" ht="1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</row>
    <row r="76" spans="1:34" ht="15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</row>
    <row r="77" spans="1:34" ht="1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</row>
    <row r="78" spans="1:34" ht="1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</row>
    <row r="79" spans="1:34" ht="1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</row>
    <row r="80" spans="1:34" ht="1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</row>
    <row r="81" spans="1:34" ht="15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</row>
    <row r="82" spans="1:34" ht="15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</row>
    <row r="83" spans="1:34" ht="1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</row>
    <row r="84" spans="1:34" ht="1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</row>
    <row r="85" spans="1:34" ht="1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</row>
    <row r="86" spans="1:34" ht="15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</row>
    <row r="87" spans="1:34" ht="1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</row>
    <row r="88" spans="1:34" ht="1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</row>
    <row r="89" spans="1:34" ht="1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</row>
    <row r="90" spans="1:34" ht="1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</row>
    <row r="91" spans="1:34" ht="1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</row>
    <row r="92" spans="1:34" ht="1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</row>
  </sheetData>
  <sheetProtection password="ED3F" sheet="1" formatCells="0" formatColumns="0" formatRows="0"/>
  <mergeCells count="328">
    <mergeCell ref="A25:AH25"/>
    <mergeCell ref="A14:B14"/>
    <mergeCell ref="AE14:AH14"/>
    <mergeCell ref="AB14:AD14"/>
    <mergeCell ref="Y14:AA14"/>
    <mergeCell ref="T14:X14"/>
    <mergeCell ref="O14:S14"/>
    <mergeCell ref="C14:N14"/>
    <mergeCell ref="A21:B21"/>
    <mergeCell ref="A20:B20"/>
    <mergeCell ref="Y55:AA55"/>
    <mergeCell ref="AB55:AD55"/>
    <mergeCell ref="B53:N53"/>
    <mergeCell ref="O53:S53"/>
    <mergeCell ref="T53:X53"/>
    <mergeCell ref="Y53:AA53"/>
    <mergeCell ref="AB53:AD53"/>
    <mergeCell ref="AE55:AH55"/>
    <mergeCell ref="B54:N54"/>
    <mergeCell ref="O54:S54"/>
    <mergeCell ref="T54:X54"/>
    <mergeCell ref="Y54:AA54"/>
    <mergeCell ref="AB54:AD54"/>
    <mergeCell ref="AE54:AH54"/>
    <mergeCell ref="A55:N55"/>
    <mergeCell ref="O55:S55"/>
    <mergeCell ref="T55:X55"/>
    <mergeCell ref="AE53:AH53"/>
    <mergeCell ref="B52:N52"/>
    <mergeCell ref="O52:S52"/>
    <mergeCell ref="T52:X52"/>
    <mergeCell ref="Y52:AA52"/>
    <mergeCell ref="AB52:AD52"/>
    <mergeCell ref="AE52:AH52"/>
    <mergeCell ref="AE50:AH50"/>
    <mergeCell ref="B51:N51"/>
    <mergeCell ref="O51:S51"/>
    <mergeCell ref="T51:X51"/>
    <mergeCell ref="Y51:AA51"/>
    <mergeCell ref="AB51:AD51"/>
    <mergeCell ref="AE51:AH51"/>
    <mergeCell ref="Y50:AA50"/>
    <mergeCell ref="AB50:AD50"/>
    <mergeCell ref="AB48:AD48"/>
    <mergeCell ref="AE48:AH48"/>
    <mergeCell ref="B49:N49"/>
    <mergeCell ref="O49:S49"/>
    <mergeCell ref="T49:X49"/>
    <mergeCell ref="Y49:AA49"/>
    <mergeCell ref="AB49:AD49"/>
    <mergeCell ref="AE49:AH49"/>
    <mergeCell ref="B46:AH46"/>
    <mergeCell ref="B70:C70"/>
    <mergeCell ref="B71:C71"/>
    <mergeCell ref="B48:N48"/>
    <mergeCell ref="O48:S48"/>
    <mergeCell ref="T48:X48"/>
    <mergeCell ref="Y48:AA48"/>
    <mergeCell ref="B50:N50"/>
    <mergeCell ref="O50:S50"/>
    <mergeCell ref="T50:X50"/>
    <mergeCell ref="B43:D43"/>
    <mergeCell ref="E43:G43"/>
    <mergeCell ref="B44:G44"/>
    <mergeCell ref="H41:M41"/>
    <mergeCell ref="H42:J42"/>
    <mergeCell ref="K42:M42"/>
    <mergeCell ref="K43:M43"/>
    <mergeCell ref="H43:J43"/>
    <mergeCell ref="H44:M44"/>
    <mergeCell ref="T30:X30"/>
    <mergeCell ref="A1:AH1"/>
    <mergeCell ref="B59:E59"/>
    <mergeCell ref="F59:G59"/>
    <mergeCell ref="H59:I59"/>
    <mergeCell ref="J59:L59"/>
    <mergeCell ref="M59:O59"/>
    <mergeCell ref="AE59:AH59"/>
    <mergeCell ref="AB59:AD59"/>
    <mergeCell ref="X59:AA59"/>
    <mergeCell ref="H60:I60"/>
    <mergeCell ref="F60:G60"/>
    <mergeCell ref="P59:W59"/>
    <mergeCell ref="Y29:AA29"/>
    <mergeCell ref="AB29:AD29"/>
    <mergeCell ref="AE29:AH29"/>
    <mergeCell ref="AE60:AH60"/>
    <mergeCell ref="AB60:AD60"/>
    <mergeCell ref="X60:AA60"/>
    <mergeCell ref="P60:W60"/>
    <mergeCell ref="B60:E60"/>
    <mergeCell ref="B62:E62"/>
    <mergeCell ref="B61:E61"/>
    <mergeCell ref="F62:G62"/>
    <mergeCell ref="F61:G61"/>
    <mergeCell ref="P62:W62"/>
    <mergeCell ref="P61:W61"/>
    <mergeCell ref="M60:O60"/>
    <mergeCell ref="J60:L60"/>
    <mergeCell ref="M62:O62"/>
    <mergeCell ref="X63:AA63"/>
    <mergeCell ref="X62:AA62"/>
    <mergeCell ref="X61:AA61"/>
    <mergeCell ref="H62:I62"/>
    <mergeCell ref="H61:I61"/>
    <mergeCell ref="J63:L63"/>
    <mergeCell ref="J62:L62"/>
    <mergeCell ref="J61:L61"/>
    <mergeCell ref="M61:O61"/>
    <mergeCell ref="AB63:AD63"/>
    <mergeCell ref="AB62:AD62"/>
    <mergeCell ref="AB61:AD61"/>
    <mergeCell ref="AE63:AH63"/>
    <mergeCell ref="AE62:AH62"/>
    <mergeCell ref="AE61:AH61"/>
    <mergeCell ref="A63:E63"/>
    <mergeCell ref="B3:Q3"/>
    <mergeCell ref="A5:B5"/>
    <mergeCell ref="B29:N29"/>
    <mergeCell ref="O29:S29"/>
    <mergeCell ref="T29:X29"/>
    <mergeCell ref="P63:W63"/>
    <mergeCell ref="M63:O63"/>
    <mergeCell ref="F63:G63"/>
    <mergeCell ref="H63:I63"/>
    <mergeCell ref="AE28:AH28"/>
    <mergeCell ref="AB28:AD28"/>
    <mergeCell ref="Y28:AA28"/>
    <mergeCell ref="T28:X28"/>
    <mergeCell ref="O28:S28"/>
    <mergeCell ref="B28:N28"/>
    <mergeCell ref="AE27:AH27"/>
    <mergeCell ref="AB27:AD27"/>
    <mergeCell ref="Y27:AA27"/>
    <mergeCell ref="T27:X27"/>
    <mergeCell ref="AE5:AH5"/>
    <mergeCell ref="O5:S5"/>
    <mergeCell ref="O27:S27"/>
    <mergeCell ref="O13:S13"/>
    <mergeCell ref="O12:S12"/>
    <mergeCell ref="O11:S11"/>
    <mergeCell ref="A11:B11"/>
    <mergeCell ref="A10:B10"/>
    <mergeCell ref="A9:B9"/>
    <mergeCell ref="AB5:AD5"/>
    <mergeCell ref="Y5:AA5"/>
    <mergeCell ref="T5:X5"/>
    <mergeCell ref="A8:B8"/>
    <mergeCell ref="A7:B7"/>
    <mergeCell ref="A6:B6"/>
    <mergeCell ref="C7:N7"/>
    <mergeCell ref="A19:B19"/>
    <mergeCell ref="A18:B18"/>
    <mergeCell ref="A17:B17"/>
    <mergeCell ref="A16:B16"/>
    <mergeCell ref="A15:B15"/>
    <mergeCell ref="A13:B13"/>
    <mergeCell ref="A12:B12"/>
    <mergeCell ref="A22:B22"/>
    <mergeCell ref="C5:N5"/>
    <mergeCell ref="C12:N12"/>
    <mergeCell ref="C11:N11"/>
    <mergeCell ref="C10:N10"/>
    <mergeCell ref="C9:N9"/>
    <mergeCell ref="C8:N8"/>
    <mergeCell ref="C6:N6"/>
    <mergeCell ref="C22:N22"/>
    <mergeCell ref="C21:N21"/>
    <mergeCell ref="C20:N20"/>
    <mergeCell ref="C19:N19"/>
    <mergeCell ref="C18:N18"/>
    <mergeCell ref="C17:N17"/>
    <mergeCell ref="C16:N16"/>
    <mergeCell ref="C15:N15"/>
    <mergeCell ref="C13:N13"/>
    <mergeCell ref="O22:S22"/>
    <mergeCell ref="O21:S21"/>
    <mergeCell ref="O20:S20"/>
    <mergeCell ref="O19:S19"/>
    <mergeCell ref="O18:S18"/>
    <mergeCell ref="O17:S17"/>
    <mergeCell ref="O16:S16"/>
    <mergeCell ref="O15:S15"/>
    <mergeCell ref="O10:S10"/>
    <mergeCell ref="O9:S9"/>
    <mergeCell ref="O8:S8"/>
    <mergeCell ref="O7:S7"/>
    <mergeCell ref="O6:S6"/>
    <mergeCell ref="T22:X22"/>
    <mergeCell ref="T21:X21"/>
    <mergeCell ref="T20:X20"/>
    <mergeCell ref="T19:X19"/>
    <mergeCell ref="T18:X18"/>
    <mergeCell ref="T17:X17"/>
    <mergeCell ref="T16:X16"/>
    <mergeCell ref="T15:X15"/>
    <mergeCell ref="T13:X13"/>
    <mergeCell ref="T12:X12"/>
    <mergeCell ref="T11:X11"/>
    <mergeCell ref="T10:X10"/>
    <mergeCell ref="T9:X9"/>
    <mergeCell ref="T8:X8"/>
    <mergeCell ref="Y8:AA8"/>
    <mergeCell ref="T7:X7"/>
    <mergeCell ref="T6:X6"/>
    <mergeCell ref="Y9:AA9"/>
    <mergeCell ref="Y22:AA22"/>
    <mergeCell ref="Y21:AA21"/>
    <mergeCell ref="Y20:AA20"/>
    <mergeCell ref="Y19:AA19"/>
    <mergeCell ref="Y18:AA18"/>
    <mergeCell ref="Y17:AA17"/>
    <mergeCell ref="Y16:AA16"/>
    <mergeCell ref="AB15:AD15"/>
    <mergeCell ref="Y13:AA13"/>
    <mergeCell ref="Y12:AA12"/>
    <mergeCell ref="Y11:AA11"/>
    <mergeCell ref="Y10:AA10"/>
    <mergeCell ref="Y15:AA15"/>
    <mergeCell ref="AB10:AD10"/>
    <mergeCell ref="AB9:AD9"/>
    <mergeCell ref="AB8:AD8"/>
    <mergeCell ref="Y7:AA7"/>
    <mergeCell ref="Y6:AA6"/>
    <mergeCell ref="AB22:AD22"/>
    <mergeCell ref="AB21:AD21"/>
    <mergeCell ref="AB20:AD20"/>
    <mergeCell ref="AB19:AD19"/>
    <mergeCell ref="AB18:AD18"/>
    <mergeCell ref="AB6:AD6"/>
    <mergeCell ref="Y24:AA24"/>
    <mergeCell ref="Y23:AA23"/>
    <mergeCell ref="T24:X24"/>
    <mergeCell ref="AE13:AH13"/>
    <mergeCell ref="T23:X23"/>
    <mergeCell ref="AE22:AH22"/>
    <mergeCell ref="AE21:AH21"/>
    <mergeCell ref="AE20:AH20"/>
    <mergeCell ref="AE19:AH19"/>
    <mergeCell ref="AE18:AH18"/>
    <mergeCell ref="AE12:AH12"/>
    <mergeCell ref="AE11:AH11"/>
    <mergeCell ref="AB12:AD12"/>
    <mergeCell ref="AB11:AD11"/>
    <mergeCell ref="AB17:AD17"/>
    <mergeCell ref="AB16:AD16"/>
    <mergeCell ref="AE16:AH16"/>
    <mergeCell ref="AE15:AH15"/>
    <mergeCell ref="AB13:AD13"/>
    <mergeCell ref="AE17:AH17"/>
    <mergeCell ref="AE7:AH7"/>
    <mergeCell ref="AE6:AH6"/>
    <mergeCell ref="AE24:AH24"/>
    <mergeCell ref="AB24:AD24"/>
    <mergeCell ref="AE23:AH23"/>
    <mergeCell ref="AB23:AD23"/>
    <mergeCell ref="AE10:AH10"/>
    <mergeCell ref="AE9:AH9"/>
    <mergeCell ref="AE8:AH8"/>
    <mergeCell ref="AB7:AD7"/>
    <mergeCell ref="O24:S24"/>
    <mergeCell ref="O23:S23"/>
    <mergeCell ref="A23:N23"/>
    <mergeCell ref="A24:N24"/>
    <mergeCell ref="E42:G42"/>
    <mergeCell ref="B42:D42"/>
    <mergeCell ref="B41:G41"/>
    <mergeCell ref="B26:N26"/>
    <mergeCell ref="B27:N27"/>
    <mergeCell ref="B30:N30"/>
    <mergeCell ref="Y30:AA30"/>
    <mergeCell ref="AB30:AD30"/>
    <mergeCell ref="AE30:AH30"/>
    <mergeCell ref="B31:N31"/>
    <mergeCell ref="O31:S31"/>
    <mergeCell ref="T31:X31"/>
    <mergeCell ref="Y31:AA31"/>
    <mergeCell ref="AB31:AD31"/>
    <mergeCell ref="AE31:AH31"/>
    <mergeCell ref="O30:S30"/>
    <mergeCell ref="B32:N32"/>
    <mergeCell ref="O32:S32"/>
    <mergeCell ref="T32:X32"/>
    <mergeCell ref="Y32:AA32"/>
    <mergeCell ref="AB32:AD32"/>
    <mergeCell ref="AE32:AH32"/>
    <mergeCell ref="B33:N33"/>
    <mergeCell ref="O33:S33"/>
    <mergeCell ref="T33:X33"/>
    <mergeCell ref="Y33:AA33"/>
    <mergeCell ref="AB33:AD33"/>
    <mergeCell ref="AE33:AH33"/>
    <mergeCell ref="B34:N34"/>
    <mergeCell ref="O34:S34"/>
    <mergeCell ref="T34:X34"/>
    <mergeCell ref="Y34:AA34"/>
    <mergeCell ref="AB34:AD34"/>
    <mergeCell ref="AE34:AH34"/>
    <mergeCell ref="B35:N35"/>
    <mergeCell ref="O35:S35"/>
    <mergeCell ref="T35:X35"/>
    <mergeCell ref="Y35:AA35"/>
    <mergeCell ref="AB35:AD35"/>
    <mergeCell ref="AE35:AH35"/>
    <mergeCell ref="B36:N36"/>
    <mergeCell ref="O36:S36"/>
    <mergeCell ref="T36:X36"/>
    <mergeCell ref="Y36:AA36"/>
    <mergeCell ref="AB36:AD36"/>
    <mergeCell ref="AE36:AH36"/>
    <mergeCell ref="B37:N37"/>
    <mergeCell ref="O37:S37"/>
    <mergeCell ref="T37:X37"/>
    <mergeCell ref="Y37:AA37"/>
    <mergeCell ref="AB37:AD37"/>
    <mergeCell ref="AE37:AH37"/>
    <mergeCell ref="B38:N38"/>
    <mergeCell ref="O38:S38"/>
    <mergeCell ref="T38:X38"/>
    <mergeCell ref="Y38:AA38"/>
    <mergeCell ref="AB38:AD38"/>
    <mergeCell ref="AE38:AH38"/>
    <mergeCell ref="O39:S39"/>
    <mergeCell ref="T39:X39"/>
    <mergeCell ref="Y39:AA39"/>
    <mergeCell ref="AB39:AD39"/>
    <mergeCell ref="AE39:AH39"/>
    <mergeCell ref="A39:N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25" max="33" man="1"/>
    <brk id="44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92"/>
  <sheetViews>
    <sheetView view="pageBreakPreview" zoomScaleSheetLayoutView="100" zoomScalePageLayoutView="0" workbookViewId="0" topLeftCell="A37">
      <selection activeCell="T54" sqref="T54:X54"/>
    </sheetView>
  </sheetViews>
  <sheetFormatPr defaultColWidth="9.140625" defaultRowHeight="12.75"/>
  <cols>
    <col min="1" max="1" width="5.140625" style="0" customWidth="1"/>
    <col min="2" max="34" width="3.7109375" style="0" customWidth="1"/>
  </cols>
  <sheetData>
    <row r="1" spans="1:34" ht="23.25" customHeight="1" thickBot="1">
      <c r="A1" s="536" t="s">
        <v>184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8"/>
    </row>
    <row r="2" spans="1:34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</row>
    <row r="3" spans="1:34" ht="15.75">
      <c r="A3" s="132" t="s">
        <v>363</v>
      </c>
      <c r="B3" s="539" t="s">
        <v>459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</row>
    <row r="4" spans="1:34" ht="8.25" customHeight="1">
      <c r="A4" s="9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</row>
    <row r="5" spans="1:34" ht="42.75" customHeight="1">
      <c r="A5" s="540" t="s">
        <v>388</v>
      </c>
      <c r="B5" s="540"/>
      <c r="C5" s="541" t="s">
        <v>482</v>
      </c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0" t="s">
        <v>462</v>
      </c>
      <c r="P5" s="540"/>
      <c r="Q5" s="540"/>
      <c r="R5" s="540"/>
      <c r="S5" s="540"/>
      <c r="T5" s="540" t="s">
        <v>463</v>
      </c>
      <c r="U5" s="540"/>
      <c r="V5" s="540"/>
      <c r="W5" s="540"/>
      <c r="X5" s="540"/>
      <c r="Y5" s="542" t="s">
        <v>368</v>
      </c>
      <c r="Z5" s="542"/>
      <c r="AA5" s="542"/>
      <c r="AB5" s="542" t="s">
        <v>211</v>
      </c>
      <c r="AC5" s="542"/>
      <c r="AD5" s="542"/>
      <c r="AE5" s="542" t="s">
        <v>212</v>
      </c>
      <c r="AF5" s="542"/>
      <c r="AG5" s="542"/>
      <c r="AH5" s="542"/>
    </row>
    <row r="6" spans="1:34" s="198" customFormat="1" ht="12">
      <c r="A6" s="534" t="s">
        <v>41</v>
      </c>
      <c r="B6" s="534"/>
      <c r="C6" s="534" t="s">
        <v>50</v>
      </c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 t="s">
        <v>51</v>
      </c>
      <c r="P6" s="534"/>
      <c r="Q6" s="534"/>
      <c r="R6" s="534"/>
      <c r="S6" s="534"/>
      <c r="T6" s="534" t="s">
        <v>52</v>
      </c>
      <c r="U6" s="534"/>
      <c r="V6" s="534"/>
      <c r="W6" s="534"/>
      <c r="X6" s="534"/>
      <c r="Y6" s="535" t="s">
        <v>375</v>
      </c>
      <c r="Z6" s="535"/>
      <c r="AA6" s="535"/>
      <c r="AB6" s="535" t="s">
        <v>54</v>
      </c>
      <c r="AC6" s="535"/>
      <c r="AD6" s="535"/>
      <c r="AE6" s="535" t="s">
        <v>55</v>
      </c>
      <c r="AF6" s="535"/>
      <c r="AG6" s="535"/>
      <c r="AH6" s="535"/>
    </row>
    <row r="7" spans="1:34" ht="14.25">
      <c r="A7" s="543" t="s">
        <v>224</v>
      </c>
      <c r="B7" s="543"/>
      <c r="C7" s="544" t="s">
        <v>369</v>
      </c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5">
        <f>O8+O9+O11+O13+SUM(O15:S20)</f>
        <v>0</v>
      </c>
      <c r="P7" s="545"/>
      <c r="Q7" s="545"/>
      <c r="R7" s="545"/>
      <c r="S7" s="545"/>
      <c r="T7" s="545">
        <f>T8+T9+T11+T13+SUM(T15:X20)</f>
        <v>0</v>
      </c>
      <c r="U7" s="545"/>
      <c r="V7" s="545"/>
      <c r="W7" s="545"/>
      <c r="X7" s="545"/>
      <c r="Y7" s="546">
        <f>T7-O7</f>
        <v>0</v>
      </c>
      <c r="Z7" s="546"/>
      <c r="AA7" s="546"/>
      <c r="AB7" s="547">
        <f>IF(O7=0,0,T7/O7)</f>
        <v>0</v>
      </c>
      <c r="AC7" s="547"/>
      <c r="AD7" s="547"/>
      <c r="AE7" s="548" t="str">
        <f>IF(ABS(Y7)&gt;ABS($O$24),"!!!","OK")</f>
        <v>OK</v>
      </c>
      <c r="AF7" s="548"/>
      <c r="AG7" s="548"/>
      <c r="AH7" s="548"/>
    </row>
    <row r="8" spans="1:34" ht="15">
      <c r="A8" s="550" t="s">
        <v>89</v>
      </c>
      <c r="B8" s="550"/>
      <c r="C8" s="551" t="s">
        <v>196</v>
      </c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2"/>
      <c r="P8" s="552"/>
      <c r="Q8" s="552"/>
      <c r="R8" s="552"/>
      <c r="S8" s="552"/>
      <c r="T8" s="553"/>
      <c r="U8" s="553"/>
      <c r="V8" s="553"/>
      <c r="W8" s="553"/>
      <c r="X8" s="553"/>
      <c r="Y8" s="554">
        <f aca="true" t="shared" si="0" ref="Y8:Y21">T8-O8</f>
        <v>0</v>
      </c>
      <c r="Z8" s="554"/>
      <c r="AA8" s="554"/>
      <c r="AB8" s="549">
        <f aca="true" t="shared" si="1" ref="AB8:AB21">IF(O8=0,0,T8/O8)</f>
        <v>0</v>
      </c>
      <c r="AC8" s="549"/>
      <c r="AD8" s="549"/>
      <c r="AE8" s="556" t="s">
        <v>137</v>
      </c>
      <c r="AF8" s="556"/>
      <c r="AG8" s="556"/>
      <c r="AH8" s="556"/>
    </row>
    <row r="9" spans="1:34" ht="15">
      <c r="A9" s="550" t="s">
        <v>90</v>
      </c>
      <c r="B9" s="550"/>
      <c r="C9" s="551" t="s">
        <v>370</v>
      </c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2"/>
      <c r="P9" s="552"/>
      <c r="Q9" s="552"/>
      <c r="R9" s="552"/>
      <c r="S9" s="552"/>
      <c r="T9" s="553"/>
      <c r="U9" s="553"/>
      <c r="V9" s="553"/>
      <c r="W9" s="553"/>
      <c r="X9" s="553"/>
      <c r="Y9" s="554">
        <f t="shared" si="0"/>
        <v>0</v>
      </c>
      <c r="Z9" s="554"/>
      <c r="AA9" s="554"/>
      <c r="AB9" s="549">
        <f t="shared" si="1"/>
        <v>0</v>
      </c>
      <c r="AC9" s="549"/>
      <c r="AD9" s="549"/>
      <c r="AE9" s="548" t="str">
        <f>IF(ABS(Y9)&gt;ABS($O$24),"!!!","OK")</f>
        <v>OK</v>
      </c>
      <c r="AF9" s="548"/>
      <c r="AG9" s="548"/>
      <c r="AH9" s="548"/>
    </row>
    <row r="10" spans="1:34" ht="15">
      <c r="A10" s="550"/>
      <c r="B10" s="550"/>
      <c r="C10" s="551" t="s">
        <v>371</v>
      </c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5"/>
      <c r="P10" s="555"/>
      <c r="Q10" s="555"/>
      <c r="R10" s="555"/>
      <c r="S10" s="555"/>
      <c r="T10" s="553"/>
      <c r="U10" s="553"/>
      <c r="V10" s="553"/>
      <c r="W10" s="553"/>
      <c r="X10" s="553"/>
      <c r="Y10" s="554">
        <f t="shared" si="0"/>
        <v>0</v>
      </c>
      <c r="Z10" s="554"/>
      <c r="AA10" s="554"/>
      <c r="AB10" s="549">
        <f t="shared" si="1"/>
        <v>0</v>
      </c>
      <c r="AC10" s="549"/>
      <c r="AD10" s="549"/>
      <c r="AE10" s="556" t="s">
        <v>137</v>
      </c>
      <c r="AF10" s="556"/>
      <c r="AG10" s="556"/>
      <c r="AH10" s="556"/>
    </row>
    <row r="11" spans="1:34" ht="15">
      <c r="A11" s="550" t="s">
        <v>91</v>
      </c>
      <c r="B11" s="550"/>
      <c r="C11" s="551" t="s">
        <v>372</v>
      </c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2"/>
      <c r="P11" s="552"/>
      <c r="Q11" s="552"/>
      <c r="R11" s="552"/>
      <c r="S11" s="552"/>
      <c r="T11" s="553"/>
      <c r="U11" s="553"/>
      <c r="V11" s="553"/>
      <c r="W11" s="553"/>
      <c r="X11" s="553"/>
      <c r="Y11" s="554">
        <f t="shared" si="0"/>
        <v>0</v>
      </c>
      <c r="Z11" s="554"/>
      <c r="AA11" s="554"/>
      <c r="AB11" s="549">
        <f t="shared" si="1"/>
        <v>0</v>
      </c>
      <c r="AC11" s="549"/>
      <c r="AD11" s="549"/>
      <c r="AE11" s="548" t="str">
        <f>IF(ABS(Y11)&gt;ABS($O$24),"!!!","OK")</f>
        <v>OK</v>
      </c>
      <c r="AF11" s="548"/>
      <c r="AG11" s="548"/>
      <c r="AH11" s="548"/>
    </row>
    <row r="12" spans="1:34" ht="15">
      <c r="A12" s="550"/>
      <c r="B12" s="550"/>
      <c r="C12" s="551" t="s">
        <v>373</v>
      </c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5"/>
      <c r="P12" s="555"/>
      <c r="Q12" s="555"/>
      <c r="R12" s="555"/>
      <c r="S12" s="555"/>
      <c r="T12" s="553"/>
      <c r="U12" s="553"/>
      <c r="V12" s="553"/>
      <c r="W12" s="553"/>
      <c r="X12" s="553"/>
      <c r="Y12" s="554">
        <f t="shared" si="0"/>
        <v>0</v>
      </c>
      <c r="Z12" s="554"/>
      <c r="AA12" s="554"/>
      <c r="AB12" s="549">
        <f t="shared" si="1"/>
        <v>0</v>
      </c>
      <c r="AC12" s="549"/>
      <c r="AD12" s="549"/>
      <c r="AE12" s="556" t="s">
        <v>137</v>
      </c>
      <c r="AF12" s="556"/>
      <c r="AG12" s="556"/>
      <c r="AH12" s="556"/>
    </row>
    <row r="13" spans="1:34" ht="15">
      <c r="A13" s="550" t="s">
        <v>92</v>
      </c>
      <c r="B13" s="550"/>
      <c r="C13" s="551" t="s">
        <v>444</v>
      </c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2"/>
      <c r="P13" s="552"/>
      <c r="Q13" s="552"/>
      <c r="R13" s="552"/>
      <c r="S13" s="552"/>
      <c r="T13" s="553"/>
      <c r="U13" s="553"/>
      <c r="V13" s="553"/>
      <c r="W13" s="553"/>
      <c r="X13" s="553"/>
      <c r="Y13" s="554">
        <f t="shared" si="0"/>
        <v>0</v>
      </c>
      <c r="Z13" s="554"/>
      <c r="AA13" s="554"/>
      <c r="AB13" s="549">
        <f t="shared" si="1"/>
        <v>0</v>
      </c>
      <c r="AC13" s="549"/>
      <c r="AD13" s="549"/>
      <c r="AE13" s="548" t="str">
        <f aca="true" t="shared" si="2" ref="AE13:AE21">IF(ABS(Y13)&gt;ABS($O$24),"!!!","OK")</f>
        <v>OK</v>
      </c>
      <c r="AF13" s="548"/>
      <c r="AG13" s="548"/>
      <c r="AH13" s="548"/>
    </row>
    <row r="14" spans="1:34" ht="15">
      <c r="A14" s="563"/>
      <c r="B14" s="564"/>
      <c r="C14" s="580" t="s">
        <v>445</v>
      </c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2"/>
      <c r="O14" s="557"/>
      <c r="P14" s="558"/>
      <c r="Q14" s="558"/>
      <c r="R14" s="558"/>
      <c r="S14" s="559"/>
      <c r="T14" s="560"/>
      <c r="U14" s="561"/>
      <c r="V14" s="561"/>
      <c r="W14" s="561"/>
      <c r="X14" s="562"/>
      <c r="Y14" s="554">
        <f>T14-O14</f>
        <v>0</v>
      </c>
      <c r="Z14" s="554"/>
      <c r="AA14" s="554"/>
      <c r="AB14" s="549">
        <f>IF(O14=0,0,T14/O14)</f>
        <v>0</v>
      </c>
      <c r="AC14" s="549"/>
      <c r="AD14" s="549"/>
      <c r="AE14" s="548" t="str">
        <f t="shared" si="2"/>
        <v>OK</v>
      </c>
      <c r="AF14" s="548"/>
      <c r="AG14" s="548"/>
      <c r="AH14" s="548"/>
    </row>
    <row r="15" spans="1:34" ht="15">
      <c r="A15" s="563" t="s">
        <v>198</v>
      </c>
      <c r="B15" s="564"/>
      <c r="C15" s="565" t="s">
        <v>199</v>
      </c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7"/>
      <c r="O15" s="568"/>
      <c r="P15" s="569"/>
      <c r="Q15" s="569"/>
      <c r="R15" s="569"/>
      <c r="S15" s="570"/>
      <c r="T15" s="560"/>
      <c r="U15" s="561"/>
      <c r="V15" s="561"/>
      <c r="W15" s="561"/>
      <c r="X15" s="562"/>
      <c r="Y15" s="571">
        <f t="shared" si="0"/>
        <v>0</v>
      </c>
      <c r="Z15" s="572"/>
      <c r="AA15" s="573"/>
      <c r="AB15" s="574">
        <f t="shared" si="1"/>
        <v>0</v>
      </c>
      <c r="AC15" s="575"/>
      <c r="AD15" s="576"/>
      <c r="AE15" s="577" t="str">
        <f t="shared" si="2"/>
        <v>OK</v>
      </c>
      <c r="AF15" s="578"/>
      <c r="AG15" s="578"/>
      <c r="AH15" s="579"/>
    </row>
    <row r="16" spans="1:34" ht="15">
      <c r="A16" s="550" t="s">
        <v>200</v>
      </c>
      <c r="B16" s="550"/>
      <c r="C16" s="551" t="s">
        <v>201</v>
      </c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2"/>
      <c r="P16" s="552"/>
      <c r="Q16" s="552"/>
      <c r="R16" s="552"/>
      <c r="S16" s="552"/>
      <c r="T16" s="553"/>
      <c r="U16" s="553"/>
      <c r="V16" s="553"/>
      <c r="W16" s="553"/>
      <c r="X16" s="553"/>
      <c r="Y16" s="554">
        <f t="shared" si="0"/>
        <v>0</v>
      </c>
      <c r="Z16" s="554"/>
      <c r="AA16" s="554"/>
      <c r="AB16" s="549">
        <f t="shared" si="1"/>
        <v>0</v>
      </c>
      <c r="AC16" s="549"/>
      <c r="AD16" s="549"/>
      <c r="AE16" s="548" t="str">
        <f t="shared" si="2"/>
        <v>OK</v>
      </c>
      <c r="AF16" s="548"/>
      <c r="AG16" s="548"/>
      <c r="AH16" s="548"/>
    </row>
    <row r="17" spans="1:34" ht="15">
      <c r="A17" s="550" t="s">
        <v>93</v>
      </c>
      <c r="B17" s="550"/>
      <c r="C17" s="551" t="s">
        <v>202</v>
      </c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2"/>
      <c r="P17" s="552"/>
      <c r="Q17" s="552"/>
      <c r="R17" s="552"/>
      <c r="S17" s="552"/>
      <c r="T17" s="553"/>
      <c r="U17" s="553"/>
      <c r="V17" s="553"/>
      <c r="W17" s="553"/>
      <c r="X17" s="553"/>
      <c r="Y17" s="554">
        <f t="shared" si="0"/>
        <v>0</v>
      </c>
      <c r="Z17" s="554"/>
      <c r="AA17" s="554"/>
      <c r="AB17" s="549">
        <f t="shared" si="1"/>
        <v>0</v>
      </c>
      <c r="AC17" s="549"/>
      <c r="AD17" s="549"/>
      <c r="AE17" s="548" t="str">
        <f t="shared" si="2"/>
        <v>OK</v>
      </c>
      <c r="AF17" s="548"/>
      <c r="AG17" s="548"/>
      <c r="AH17" s="548"/>
    </row>
    <row r="18" spans="1:34" ht="15">
      <c r="A18" s="550" t="s">
        <v>94</v>
      </c>
      <c r="B18" s="550"/>
      <c r="C18" s="551" t="s">
        <v>203</v>
      </c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2"/>
      <c r="P18" s="552"/>
      <c r="Q18" s="552"/>
      <c r="R18" s="552"/>
      <c r="S18" s="552"/>
      <c r="T18" s="553"/>
      <c r="U18" s="553"/>
      <c r="V18" s="553"/>
      <c r="W18" s="553"/>
      <c r="X18" s="553"/>
      <c r="Y18" s="554">
        <f t="shared" si="0"/>
        <v>0</v>
      </c>
      <c r="Z18" s="554"/>
      <c r="AA18" s="554"/>
      <c r="AB18" s="549">
        <f t="shared" si="1"/>
        <v>0</v>
      </c>
      <c r="AC18" s="549"/>
      <c r="AD18" s="549"/>
      <c r="AE18" s="548" t="str">
        <f t="shared" si="2"/>
        <v>OK</v>
      </c>
      <c r="AF18" s="548"/>
      <c r="AG18" s="548"/>
      <c r="AH18" s="548"/>
    </row>
    <row r="19" spans="1:34" ht="15">
      <c r="A19" s="550" t="s">
        <v>95</v>
      </c>
      <c r="B19" s="550"/>
      <c r="C19" s="551" t="s">
        <v>204</v>
      </c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2"/>
      <c r="P19" s="552"/>
      <c r="Q19" s="552"/>
      <c r="R19" s="552"/>
      <c r="S19" s="552"/>
      <c r="T19" s="553"/>
      <c r="U19" s="553"/>
      <c r="V19" s="553"/>
      <c r="W19" s="553"/>
      <c r="X19" s="553"/>
      <c r="Y19" s="554">
        <f t="shared" si="0"/>
        <v>0</v>
      </c>
      <c r="Z19" s="554"/>
      <c r="AA19" s="554"/>
      <c r="AB19" s="549">
        <f t="shared" si="1"/>
        <v>0</v>
      </c>
      <c r="AC19" s="549"/>
      <c r="AD19" s="549"/>
      <c r="AE19" s="548" t="str">
        <f t="shared" si="2"/>
        <v>OK</v>
      </c>
      <c r="AF19" s="548"/>
      <c r="AG19" s="548"/>
      <c r="AH19" s="548"/>
    </row>
    <row r="20" spans="1:34" ht="15">
      <c r="A20" s="550" t="s">
        <v>96</v>
      </c>
      <c r="B20" s="550"/>
      <c r="C20" s="551" t="s">
        <v>205</v>
      </c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2"/>
      <c r="P20" s="552"/>
      <c r="Q20" s="552"/>
      <c r="R20" s="552"/>
      <c r="S20" s="552"/>
      <c r="T20" s="553"/>
      <c r="U20" s="553"/>
      <c r="V20" s="553"/>
      <c r="W20" s="553"/>
      <c r="X20" s="553"/>
      <c r="Y20" s="554">
        <f t="shared" si="0"/>
        <v>0</v>
      </c>
      <c r="Z20" s="554"/>
      <c r="AA20" s="554"/>
      <c r="AB20" s="549">
        <f t="shared" si="1"/>
        <v>0</v>
      </c>
      <c r="AC20" s="549"/>
      <c r="AD20" s="549"/>
      <c r="AE20" s="548" t="str">
        <f t="shared" si="2"/>
        <v>OK</v>
      </c>
      <c r="AF20" s="548"/>
      <c r="AG20" s="548"/>
      <c r="AH20" s="548"/>
    </row>
    <row r="21" spans="1:34" ht="15">
      <c r="A21" s="543" t="s">
        <v>220</v>
      </c>
      <c r="B21" s="543"/>
      <c r="C21" s="544" t="s">
        <v>374</v>
      </c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84"/>
      <c r="P21" s="584"/>
      <c r="Q21" s="584"/>
      <c r="R21" s="584"/>
      <c r="S21" s="584"/>
      <c r="T21" s="585"/>
      <c r="U21" s="585"/>
      <c r="V21" s="585"/>
      <c r="W21" s="585"/>
      <c r="X21" s="585"/>
      <c r="Y21" s="554">
        <f t="shared" si="0"/>
        <v>0</v>
      </c>
      <c r="Z21" s="554"/>
      <c r="AA21" s="554"/>
      <c r="AB21" s="549">
        <f t="shared" si="1"/>
        <v>0</v>
      </c>
      <c r="AC21" s="549"/>
      <c r="AD21" s="549"/>
      <c r="AE21" s="548" t="str">
        <f t="shared" si="2"/>
        <v>OK</v>
      </c>
      <c r="AF21" s="548"/>
      <c r="AG21" s="548"/>
      <c r="AH21" s="548"/>
    </row>
    <row r="22" spans="1:34" ht="15">
      <c r="A22" s="589" t="s">
        <v>232</v>
      </c>
      <c r="B22" s="589"/>
      <c r="C22" s="590" t="s">
        <v>123</v>
      </c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2"/>
      <c r="O22" s="583">
        <f>O7+O21</f>
        <v>0</v>
      </c>
      <c r="P22" s="583"/>
      <c r="Q22" s="583"/>
      <c r="R22" s="583"/>
      <c r="S22" s="583"/>
      <c r="T22" s="583">
        <f>T7+T21</f>
        <v>0</v>
      </c>
      <c r="U22" s="583"/>
      <c r="V22" s="583"/>
      <c r="W22" s="583"/>
      <c r="X22" s="583"/>
      <c r="Y22" s="554">
        <f>T22-O22</f>
        <v>0</v>
      </c>
      <c r="Z22" s="554"/>
      <c r="AA22" s="554"/>
      <c r="AB22" s="549">
        <f>IF(O22=0,0,T22/O22)</f>
        <v>0</v>
      </c>
      <c r="AC22" s="549"/>
      <c r="AD22" s="549"/>
      <c r="AE22" s="586" t="s">
        <v>137</v>
      </c>
      <c r="AF22" s="586"/>
      <c r="AG22" s="586"/>
      <c r="AH22" s="586"/>
    </row>
    <row r="23" spans="1:34" ht="17.25" customHeight="1">
      <c r="A23" s="587" t="s">
        <v>376</v>
      </c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54">
        <f>O8+O10+O12</f>
        <v>0</v>
      </c>
      <c r="P23" s="554"/>
      <c r="Q23" s="554"/>
      <c r="R23" s="554"/>
      <c r="S23" s="554"/>
      <c r="T23" s="554">
        <f>T8+T10+T12</f>
        <v>0</v>
      </c>
      <c r="U23" s="554"/>
      <c r="V23" s="554"/>
      <c r="W23" s="554"/>
      <c r="X23" s="554"/>
      <c r="Y23" s="554" t="s">
        <v>137</v>
      </c>
      <c r="Z23" s="554"/>
      <c r="AA23" s="554"/>
      <c r="AB23" s="588" t="s">
        <v>137</v>
      </c>
      <c r="AC23" s="588"/>
      <c r="AD23" s="588"/>
      <c r="AE23" s="588" t="s">
        <v>137</v>
      </c>
      <c r="AF23" s="588"/>
      <c r="AG23" s="588"/>
      <c r="AH23" s="588"/>
    </row>
    <row r="24" spans="1:34" ht="15" customHeight="1">
      <c r="A24" s="587" t="s">
        <v>218</v>
      </c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54">
        <f>(O7+O21-O23)*0.1</f>
        <v>0</v>
      </c>
      <c r="P24" s="554"/>
      <c r="Q24" s="554"/>
      <c r="R24" s="554"/>
      <c r="S24" s="554"/>
      <c r="T24" s="554" t="s">
        <v>137</v>
      </c>
      <c r="U24" s="554"/>
      <c r="V24" s="554"/>
      <c r="W24" s="554"/>
      <c r="X24" s="554"/>
      <c r="Y24" s="554" t="s">
        <v>137</v>
      </c>
      <c r="Z24" s="554"/>
      <c r="AA24" s="554"/>
      <c r="AB24" s="588" t="s">
        <v>137</v>
      </c>
      <c r="AC24" s="588"/>
      <c r="AD24" s="588"/>
      <c r="AE24" s="588" t="s">
        <v>137</v>
      </c>
      <c r="AF24" s="588"/>
      <c r="AG24" s="588"/>
      <c r="AH24" s="588"/>
    </row>
    <row r="25" spans="1:34" ht="12.75">
      <c r="A25" s="624" t="s">
        <v>484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</row>
    <row r="26" spans="1:34" ht="21" customHeight="1">
      <c r="A26" s="215" t="s">
        <v>367</v>
      </c>
      <c r="B26" s="593" t="s">
        <v>378</v>
      </c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9"/>
      <c r="AF26" s="209"/>
      <c r="AG26" s="209"/>
      <c r="AH26" s="209"/>
    </row>
    <row r="27" spans="1:34" ht="30.75" customHeight="1">
      <c r="A27" s="212" t="s">
        <v>276</v>
      </c>
      <c r="B27" s="541" t="s">
        <v>277</v>
      </c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0" t="s">
        <v>462</v>
      </c>
      <c r="P27" s="540"/>
      <c r="Q27" s="540"/>
      <c r="R27" s="540"/>
      <c r="S27" s="540"/>
      <c r="T27" s="540" t="s">
        <v>463</v>
      </c>
      <c r="U27" s="540"/>
      <c r="V27" s="540"/>
      <c r="W27" s="540"/>
      <c r="X27" s="540"/>
      <c r="Y27" s="542" t="s">
        <v>368</v>
      </c>
      <c r="Z27" s="542"/>
      <c r="AA27" s="542"/>
      <c r="AB27" s="594" t="s">
        <v>211</v>
      </c>
      <c r="AC27" s="594"/>
      <c r="AD27" s="594"/>
      <c r="AE27" s="542" t="s">
        <v>212</v>
      </c>
      <c r="AF27" s="542"/>
      <c r="AG27" s="542"/>
      <c r="AH27" s="542"/>
    </row>
    <row r="28" spans="1:34" s="198" customFormat="1" ht="12">
      <c r="A28" s="213" t="s">
        <v>41</v>
      </c>
      <c r="B28" s="534" t="s">
        <v>50</v>
      </c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 t="s">
        <v>51</v>
      </c>
      <c r="P28" s="534"/>
      <c r="Q28" s="534"/>
      <c r="R28" s="534"/>
      <c r="S28" s="534"/>
      <c r="T28" s="534" t="s">
        <v>52</v>
      </c>
      <c r="U28" s="534"/>
      <c r="V28" s="534"/>
      <c r="W28" s="534"/>
      <c r="X28" s="534"/>
      <c r="Y28" s="535" t="s">
        <v>375</v>
      </c>
      <c r="Z28" s="535"/>
      <c r="AA28" s="535"/>
      <c r="AB28" s="535" t="s">
        <v>54</v>
      </c>
      <c r="AC28" s="535"/>
      <c r="AD28" s="535"/>
      <c r="AE28" s="535" t="s">
        <v>55</v>
      </c>
      <c r="AF28" s="535"/>
      <c r="AG28" s="535"/>
      <c r="AH28" s="535"/>
    </row>
    <row r="29" spans="1:34" ht="15">
      <c r="A29" s="207" t="s">
        <v>379</v>
      </c>
      <c r="B29" s="595" t="s">
        <v>380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7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4">
        <f>T29-O29</f>
        <v>0</v>
      </c>
      <c r="Z29" s="554"/>
      <c r="AA29" s="554"/>
      <c r="AB29" s="549">
        <f>IF(O29=0,0,T29/O29)</f>
        <v>0</v>
      </c>
      <c r="AC29" s="549"/>
      <c r="AD29" s="549"/>
      <c r="AE29" s="598" t="str">
        <f>IF(ABS(Y29)&gt;ABS($O$24),"!!!","OK")</f>
        <v>OK</v>
      </c>
      <c r="AF29" s="598"/>
      <c r="AG29" s="598"/>
      <c r="AH29" s="598"/>
    </row>
    <row r="30" spans="1:34" ht="15">
      <c r="A30" s="207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4">
        <f aca="true" t="shared" si="3" ref="Y30:Y38">T30-O30</f>
        <v>0</v>
      </c>
      <c r="Z30" s="554"/>
      <c r="AA30" s="554"/>
      <c r="AB30" s="549">
        <f aca="true" t="shared" si="4" ref="AB30:AB38">IF(O30=0,0,T30/O30)</f>
        <v>0</v>
      </c>
      <c r="AC30" s="549"/>
      <c r="AD30" s="549"/>
      <c r="AE30" s="598" t="str">
        <f aca="true" t="shared" si="5" ref="AE30:AE39">IF(ABS(Y30)&gt;ABS($O$24),"!!!","OK")</f>
        <v>OK</v>
      </c>
      <c r="AF30" s="598"/>
      <c r="AG30" s="598"/>
      <c r="AH30" s="598"/>
    </row>
    <row r="31" spans="1:34" ht="15">
      <c r="A31" s="207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4">
        <f t="shared" si="3"/>
        <v>0</v>
      </c>
      <c r="Z31" s="554"/>
      <c r="AA31" s="554"/>
      <c r="AB31" s="549">
        <f t="shared" si="4"/>
        <v>0</v>
      </c>
      <c r="AC31" s="549"/>
      <c r="AD31" s="549"/>
      <c r="AE31" s="598" t="str">
        <f t="shared" si="5"/>
        <v>OK</v>
      </c>
      <c r="AF31" s="598"/>
      <c r="AG31" s="598"/>
      <c r="AH31" s="598"/>
    </row>
    <row r="32" spans="1:34" ht="15">
      <c r="A32" s="207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4">
        <f t="shared" si="3"/>
        <v>0</v>
      </c>
      <c r="Z32" s="554"/>
      <c r="AA32" s="554"/>
      <c r="AB32" s="549">
        <f t="shared" si="4"/>
        <v>0</v>
      </c>
      <c r="AC32" s="549"/>
      <c r="AD32" s="549"/>
      <c r="AE32" s="598" t="str">
        <f t="shared" si="5"/>
        <v>OK</v>
      </c>
      <c r="AF32" s="598"/>
      <c r="AG32" s="598"/>
      <c r="AH32" s="598"/>
    </row>
    <row r="33" spans="1:34" ht="15">
      <c r="A33" s="207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4">
        <f t="shared" si="3"/>
        <v>0</v>
      </c>
      <c r="Z33" s="554"/>
      <c r="AA33" s="554"/>
      <c r="AB33" s="549">
        <f t="shared" si="4"/>
        <v>0</v>
      </c>
      <c r="AC33" s="549"/>
      <c r="AD33" s="549"/>
      <c r="AE33" s="598" t="str">
        <f t="shared" si="5"/>
        <v>OK</v>
      </c>
      <c r="AF33" s="598"/>
      <c r="AG33" s="598"/>
      <c r="AH33" s="598"/>
    </row>
    <row r="34" spans="1:34" ht="15">
      <c r="A34" s="207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4">
        <f t="shared" si="3"/>
        <v>0</v>
      </c>
      <c r="Z34" s="554"/>
      <c r="AA34" s="554"/>
      <c r="AB34" s="549">
        <f t="shared" si="4"/>
        <v>0</v>
      </c>
      <c r="AC34" s="549"/>
      <c r="AD34" s="549"/>
      <c r="AE34" s="598" t="str">
        <f t="shared" si="5"/>
        <v>OK</v>
      </c>
      <c r="AF34" s="598"/>
      <c r="AG34" s="598"/>
      <c r="AH34" s="598"/>
    </row>
    <row r="35" spans="1:34" ht="15">
      <c r="A35" s="210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4">
        <f t="shared" si="3"/>
        <v>0</v>
      </c>
      <c r="Z35" s="554"/>
      <c r="AA35" s="554"/>
      <c r="AB35" s="549">
        <f t="shared" si="4"/>
        <v>0</v>
      </c>
      <c r="AC35" s="549"/>
      <c r="AD35" s="549"/>
      <c r="AE35" s="598" t="str">
        <f t="shared" si="5"/>
        <v>OK</v>
      </c>
      <c r="AF35" s="598"/>
      <c r="AG35" s="598"/>
      <c r="AH35" s="598"/>
    </row>
    <row r="36" spans="1:34" ht="15">
      <c r="A36" s="210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4">
        <f t="shared" si="3"/>
        <v>0</v>
      </c>
      <c r="Z36" s="554"/>
      <c r="AA36" s="554"/>
      <c r="AB36" s="549">
        <f t="shared" si="4"/>
        <v>0</v>
      </c>
      <c r="AC36" s="549"/>
      <c r="AD36" s="549"/>
      <c r="AE36" s="598" t="str">
        <f t="shared" si="5"/>
        <v>OK</v>
      </c>
      <c r="AF36" s="598"/>
      <c r="AG36" s="598"/>
      <c r="AH36" s="598"/>
    </row>
    <row r="37" spans="1:34" ht="15">
      <c r="A37" s="210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4">
        <f t="shared" si="3"/>
        <v>0</v>
      </c>
      <c r="Z37" s="554"/>
      <c r="AA37" s="554"/>
      <c r="AB37" s="549">
        <f t="shared" si="4"/>
        <v>0</v>
      </c>
      <c r="AC37" s="549"/>
      <c r="AD37" s="549"/>
      <c r="AE37" s="598" t="str">
        <f t="shared" si="5"/>
        <v>OK</v>
      </c>
      <c r="AF37" s="598"/>
      <c r="AG37" s="598"/>
      <c r="AH37" s="598"/>
    </row>
    <row r="38" spans="1:34" ht="15">
      <c r="A38" s="210"/>
      <c r="B38" s="599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4">
        <f t="shared" si="3"/>
        <v>0</v>
      </c>
      <c r="Z38" s="554"/>
      <c r="AA38" s="554"/>
      <c r="AB38" s="549">
        <f t="shared" si="4"/>
        <v>0</v>
      </c>
      <c r="AC38" s="549"/>
      <c r="AD38" s="549"/>
      <c r="AE38" s="598" t="str">
        <f t="shared" si="5"/>
        <v>OK</v>
      </c>
      <c r="AF38" s="598"/>
      <c r="AG38" s="598"/>
      <c r="AH38" s="598"/>
    </row>
    <row r="39" spans="1:34" ht="15">
      <c r="A39" s="600" t="s">
        <v>123</v>
      </c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2"/>
      <c r="O39" s="603">
        <f>SUM(O29:S38)</f>
        <v>0</v>
      </c>
      <c r="P39" s="603"/>
      <c r="Q39" s="603"/>
      <c r="R39" s="603"/>
      <c r="S39" s="603"/>
      <c r="T39" s="603">
        <f>SUM(T29:X38)</f>
        <v>0</v>
      </c>
      <c r="U39" s="603"/>
      <c r="V39" s="603"/>
      <c r="W39" s="603"/>
      <c r="X39" s="603"/>
      <c r="Y39" s="554">
        <f>T39-O39</f>
        <v>0</v>
      </c>
      <c r="Z39" s="554"/>
      <c r="AA39" s="554"/>
      <c r="AB39" s="549">
        <f>IF(O39=0,0,T39/O39)</f>
        <v>0</v>
      </c>
      <c r="AC39" s="549"/>
      <c r="AD39" s="549"/>
      <c r="AE39" s="598" t="str">
        <f t="shared" si="5"/>
        <v>OK</v>
      </c>
      <c r="AF39" s="598"/>
      <c r="AG39" s="598"/>
      <c r="AH39" s="598"/>
    </row>
    <row r="40" spans="1:34" ht="1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</row>
    <row r="41" spans="1:34" ht="34.5" customHeight="1">
      <c r="A41" s="204"/>
      <c r="B41" s="540" t="s">
        <v>381</v>
      </c>
      <c r="C41" s="540"/>
      <c r="D41" s="540"/>
      <c r="E41" s="540"/>
      <c r="F41" s="540"/>
      <c r="G41" s="540"/>
      <c r="H41" s="540" t="s">
        <v>268</v>
      </c>
      <c r="I41" s="540"/>
      <c r="J41" s="540"/>
      <c r="K41" s="540"/>
      <c r="L41" s="540"/>
      <c r="M41" s="540"/>
      <c r="N41" s="217"/>
      <c r="O41" s="218"/>
      <c r="P41" s="218"/>
      <c r="Q41" s="218"/>
      <c r="R41" s="218"/>
      <c r="S41" s="218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</row>
    <row r="42" spans="1:34" ht="31.5" customHeight="1">
      <c r="A42" s="204"/>
      <c r="B42" s="604" t="s">
        <v>454</v>
      </c>
      <c r="C42" s="605"/>
      <c r="D42" s="606"/>
      <c r="E42" s="607" t="s">
        <v>270</v>
      </c>
      <c r="F42" s="607"/>
      <c r="G42" s="607"/>
      <c r="H42" s="604" t="s">
        <v>454</v>
      </c>
      <c r="I42" s="605"/>
      <c r="J42" s="606"/>
      <c r="K42" s="607" t="s">
        <v>270</v>
      </c>
      <c r="L42" s="607"/>
      <c r="M42" s="607"/>
      <c r="N42" s="219"/>
      <c r="O42" s="220"/>
      <c r="P42" s="220"/>
      <c r="Q42" s="220"/>
      <c r="R42" s="220"/>
      <c r="S42" s="220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</row>
    <row r="43" spans="1:34" ht="15">
      <c r="A43" s="204"/>
      <c r="B43" s="608">
        <f>IF('I.daļa'!H43='I.daļa'!Q83,10%,20%)</f>
        <v>0.2</v>
      </c>
      <c r="C43" s="608"/>
      <c r="D43" s="608"/>
      <c r="E43" s="609">
        <f>IF(T22=0,0,T29/T22)</f>
        <v>0</v>
      </c>
      <c r="F43" s="609"/>
      <c r="G43" s="609"/>
      <c r="H43" s="610">
        <f>IF('I.daļa'!F49='I.daļa'!Q78,2.5%,7%)</f>
        <v>0.07</v>
      </c>
      <c r="I43" s="610"/>
      <c r="J43" s="610"/>
      <c r="K43" s="611">
        <f>IF(T7=0,0,T21/T7)</f>
        <v>0</v>
      </c>
      <c r="L43" s="611"/>
      <c r="M43" s="611"/>
      <c r="N43" s="224"/>
      <c r="O43" s="225"/>
      <c r="P43" s="225"/>
      <c r="Q43" s="223"/>
      <c r="R43" s="223"/>
      <c r="S43" s="223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</row>
    <row r="44" spans="1:34" ht="15">
      <c r="A44" s="204"/>
      <c r="B44" s="612" t="str">
        <f>IF(E43&gt;B43,"!!!","OK")</f>
        <v>OK</v>
      </c>
      <c r="C44" s="612"/>
      <c r="D44" s="612"/>
      <c r="E44" s="612"/>
      <c r="F44" s="612"/>
      <c r="G44" s="612"/>
      <c r="H44" s="612" t="str">
        <f>IF(K43&gt;H43,"!!!","OK")</f>
        <v>OK</v>
      </c>
      <c r="I44" s="612"/>
      <c r="J44" s="612"/>
      <c r="K44" s="612"/>
      <c r="L44" s="612"/>
      <c r="M44" s="612"/>
      <c r="N44" s="221"/>
      <c r="O44" s="222"/>
      <c r="P44" s="222"/>
      <c r="Q44" s="222"/>
      <c r="R44" s="222"/>
      <c r="S44" s="222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</row>
    <row r="45" spans="1:34" ht="1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</row>
    <row r="46" spans="1:34" ht="15.75">
      <c r="A46" s="208" t="s">
        <v>377</v>
      </c>
      <c r="B46" s="246" t="s">
        <v>455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</row>
    <row r="47" spans="1:34" ht="9.7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</row>
    <row r="48" spans="1:34" ht="36" customHeight="1">
      <c r="A48" s="212" t="s">
        <v>276</v>
      </c>
      <c r="B48" s="541" t="s">
        <v>277</v>
      </c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0" t="s">
        <v>464</v>
      </c>
      <c r="P48" s="540"/>
      <c r="Q48" s="540"/>
      <c r="R48" s="540"/>
      <c r="S48" s="540"/>
      <c r="T48" s="540" t="s">
        <v>465</v>
      </c>
      <c r="U48" s="540"/>
      <c r="V48" s="540"/>
      <c r="W48" s="540"/>
      <c r="X48" s="540"/>
      <c r="Y48" s="542" t="s">
        <v>368</v>
      </c>
      <c r="Z48" s="542"/>
      <c r="AA48" s="542"/>
      <c r="AB48" s="594" t="s">
        <v>211</v>
      </c>
      <c r="AC48" s="594"/>
      <c r="AD48" s="594"/>
      <c r="AE48" s="613"/>
      <c r="AF48" s="613"/>
      <c r="AG48" s="613"/>
      <c r="AH48" s="613"/>
    </row>
    <row r="49" spans="1:34" ht="12.75">
      <c r="A49" s="213" t="s">
        <v>41</v>
      </c>
      <c r="B49" s="534" t="s">
        <v>50</v>
      </c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 t="s">
        <v>51</v>
      </c>
      <c r="P49" s="534"/>
      <c r="Q49" s="534"/>
      <c r="R49" s="534"/>
      <c r="S49" s="534"/>
      <c r="T49" s="534" t="s">
        <v>52</v>
      </c>
      <c r="U49" s="534"/>
      <c r="V49" s="534"/>
      <c r="W49" s="534"/>
      <c r="X49" s="534"/>
      <c r="Y49" s="535" t="s">
        <v>375</v>
      </c>
      <c r="Z49" s="535"/>
      <c r="AA49" s="535"/>
      <c r="AB49" s="535" t="s">
        <v>54</v>
      </c>
      <c r="AC49" s="535"/>
      <c r="AD49" s="535"/>
      <c r="AE49" s="614"/>
      <c r="AF49" s="614"/>
      <c r="AG49" s="614"/>
      <c r="AH49" s="614"/>
    </row>
    <row r="50" spans="1:34" ht="15">
      <c r="A50" s="214" t="s">
        <v>232</v>
      </c>
      <c r="B50" s="615" t="s">
        <v>237</v>
      </c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6">
        <f>ROUNDDOWN((O55-O54-O53-O52)*75%,0)</f>
        <v>0</v>
      </c>
      <c r="P50" s="616"/>
      <c r="Q50" s="616"/>
      <c r="R50" s="616"/>
      <c r="S50" s="616"/>
      <c r="T50" s="616">
        <f>ROUNDDOWN((T55-T54-T53-T52)*75%,2)</f>
        <v>0</v>
      </c>
      <c r="U50" s="616"/>
      <c r="V50" s="616"/>
      <c r="W50" s="616"/>
      <c r="X50" s="616"/>
      <c r="Y50" s="554">
        <f>T50-O50</f>
        <v>0</v>
      </c>
      <c r="Z50" s="554"/>
      <c r="AA50" s="554"/>
      <c r="AB50" s="617">
        <f aca="true" t="shared" si="6" ref="AB50:AB55">IF(O50=0,0,T50/O50)</f>
        <v>0</v>
      </c>
      <c r="AC50" s="617"/>
      <c r="AD50" s="617"/>
      <c r="AE50" s="618"/>
      <c r="AF50" s="618"/>
      <c r="AG50" s="618"/>
      <c r="AH50" s="618"/>
    </row>
    <row r="51" spans="1:34" ht="15">
      <c r="A51" s="214" t="s">
        <v>226</v>
      </c>
      <c r="B51" s="615" t="s">
        <v>389</v>
      </c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6">
        <f>ROUND((O55-O54-O53-O52)*25%,0)</f>
        <v>0</v>
      </c>
      <c r="P51" s="616"/>
      <c r="Q51" s="616"/>
      <c r="R51" s="616"/>
      <c r="S51" s="616"/>
      <c r="T51" s="616">
        <f>ROUNDUP((T55-T54-T53-T52)*25%,2)</f>
        <v>0</v>
      </c>
      <c r="U51" s="616"/>
      <c r="V51" s="616"/>
      <c r="W51" s="616"/>
      <c r="X51" s="616"/>
      <c r="Y51" s="554">
        <f>T51-O51</f>
        <v>0</v>
      </c>
      <c r="Z51" s="554"/>
      <c r="AA51" s="554"/>
      <c r="AB51" s="617">
        <f t="shared" si="6"/>
        <v>0</v>
      </c>
      <c r="AC51" s="617"/>
      <c r="AD51" s="617"/>
      <c r="AE51" s="618"/>
      <c r="AF51" s="618"/>
      <c r="AG51" s="618"/>
      <c r="AH51" s="618"/>
    </row>
    <row r="52" spans="1:34" ht="15">
      <c r="A52" s="214" t="s">
        <v>390</v>
      </c>
      <c r="B52" s="615" t="s">
        <v>391</v>
      </c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553"/>
      <c r="P52" s="553"/>
      <c r="Q52" s="553"/>
      <c r="R52" s="553"/>
      <c r="S52" s="553"/>
      <c r="T52" s="553"/>
      <c r="U52" s="553"/>
      <c r="V52" s="553"/>
      <c r="W52" s="553"/>
      <c r="X52" s="553"/>
      <c r="Y52" s="554">
        <f>T52-O52</f>
        <v>0</v>
      </c>
      <c r="Z52" s="554"/>
      <c r="AA52" s="554"/>
      <c r="AB52" s="617">
        <f t="shared" si="6"/>
        <v>0</v>
      </c>
      <c r="AC52" s="617"/>
      <c r="AD52" s="617"/>
      <c r="AE52" s="618"/>
      <c r="AF52" s="618"/>
      <c r="AG52" s="618"/>
      <c r="AH52" s="618"/>
    </row>
    <row r="53" spans="1:34" ht="15">
      <c r="A53" s="214" t="s">
        <v>227</v>
      </c>
      <c r="B53" s="615" t="s">
        <v>235</v>
      </c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4">
        <f>T53-O53</f>
        <v>0</v>
      </c>
      <c r="Z53" s="554"/>
      <c r="AA53" s="554"/>
      <c r="AB53" s="617">
        <f t="shared" si="6"/>
        <v>0</v>
      </c>
      <c r="AC53" s="617"/>
      <c r="AD53" s="617"/>
      <c r="AE53" s="618"/>
      <c r="AF53" s="618"/>
      <c r="AG53" s="618"/>
      <c r="AH53" s="618"/>
    </row>
    <row r="54" spans="1:34" ht="15">
      <c r="A54" s="214" t="s">
        <v>229</v>
      </c>
      <c r="B54" s="615" t="s">
        <v>236</v>
      </c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553"/>
      <c r="P54" s="553"/>
      <c r="Q54" s="553"/>
      <c r="R54" s="553"/>
      <c r="S54" s="553"/>
      <c r="T54" s="616">
        <f>M63</f>
        <v>0</v>
      </c>
      <c r="U54" s="616"/>
      <c r="V54" s="616"/>
      <c r="W54" s="616"/>
      <c r="X54" s="616"/>
      <c r="Y54" s="554">
        <f>T54-O54</f>
        <v>0</v>
      </c>
      <c r="Z54" s="554"/>
      <c r="AA54" s="554"/>
      <c r="AB54" s="617">
        <f t="shared" si="6"/>
        <v>0</v>
      </c>
      <c r="AC54" s="617"/>
      <c r="AD54" s="617"/>
      <c r="AE54" s="618"/>
      <c r="AF54" s="618"/>
      <c r="AG54" s="618"/>
      <c r="AH54" s="618"/>
    </row>
    <row r="55" spans="1:34" ht="14.25">
      <c r="A55" s="619" t="s">
        <v>123</v>
      </c>
      <c r="B55" s="619"/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619"/>
      <c r="O55" s="603">
        <f>O22</f>
        <v>0</v>
      </c>
      <c r="P55" s="603"/>
      <c r="Q55" s="603"/>
      <c r="R55" s="603"/>
      <c r="S55" s="603"/>
      <c r="T55" s="603">
        <f>T22</f>
        <v>0</v>
      </c>
      <c r="U55" s="603"/>
      <c r="V55" s="603"/>
      <c r="W55" s="603"/>
      <c r="X55" s="603"/>
      <c r="Y55" s="546">
        <f>SUM(Y50:AA54)</f>
        <v>0</v>
      </c>
      <c r="Z55" s="546"/>
      <c r="AA55" s="546"/>
      <c r="AB55" s="620">
        <f t="shared" si="6"/>
        <v>0</v>
      </c>
      <c r="AC55" s="620"/>
      <c r="AD55" s="620"/>
      <c r="AE55" s="618"/>
      <c r="AF55" s="618"/>
      <c r="AG55" s="618"/>
      <c r="AH55" s="618"/>
    </row>
    <row r="56" spans="1:34" ht="1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</row>
    <row r="57" spans="1:34" ht="15.75">
      <c r="A57" s="94" t="s">
        <v>387</v>
      </c>
      <c r="B57" s="169" t="s">
        <v>364</v>
      </c>
      <c r="C57" s="169"/>
      <c r="D57" s="169"/>
      <c r="E57" s="169"/>
      <c r="F57" s="169"/>
      <c r="G57" s="169"/>
      <c r="H57" s="169"/>
      <c r="I57" s="169"/>
      <c r="J57" s="169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</row>
    <row r="58" spans="1:34" ht="1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</row>
    <row r="59" spans="1:34" ht="25.5">
      <c r="A59" s="211" t="s">
        <v>334</v>
      </c>
      <c r="B59" s="622" t="s">
        <v>365</v>
      </c>
      <c r="C59" s="622"/>
      <c r="D59" s="622"/>
      <c r="E59" s="622"/>
      <c r="F59" s="622" t="s">
        <v>188</v>
      </c>
      <c r="G59" s="622"/>
      <c r="H59" s="622" t="s">
        <v>366</v>
      </c>
      <c r="I59" s="622"/>
      <c r="J59" s="622" t="s">
        <v>190</v>
      </c>
      <c r="K59" s="622"/>
      <c r="L59" s="622"/>
      <c r="M59" s="622" t="s">
        <v>191</v>
      </c>
      <c r="N59" s="622"/>
      <c r="O59" s="622"/>
      <c r="P59" s="622" t="s">
        <v>192</v>
      </c>
      <c r="Q59" s="622"/>
      <c r="R59" s="622"/>
      <c r="S59" s="622"/>
      <c r="T59" s="622"/>
      <c r="U59" s="622"/>
      <c r="V59" s="622"/>
      <c r="W59" s="622"/>
      <c r="X59" s="622" t="s">
        <v>193</v>
      </c>
      <c r="Y59" s="622"/>
      <c r="Z59" s="622"/>
      <c r="AA59" s="622"/>
      <c r="AB59" s="622" t="s">
        <v>194</v>
      </c>
      <c r="AC59" s="622"/>
      <c r="AD59" s="622"/>
      <c r="AE59" s="622" t="s">
        <v>195</v>
      </c>
      <c r="AF59" s="622"/>
      <c r="AG59" s="622"/>
      <c r="AH59" s="622"/>
    </row>
    <row r="60" spans="1:34" ht="12.75">
      <c r="A60" s="206" t="s">
        <v>41</v>
      </c>
      <c r="B60" s="621" t="s">
        <v>50</v>
      </c>
      <c r="C60" s="621"/>
      <c r="D60" s="621"/>
      <c r="E60" s="621"/>
      <c r="F60" s="621" t="s">
        <v>51</v>
      </c>
      <c r="G60" s="621"/>
      <c r="H60" s="621" t="s">
        <v>52</v>
      </c>
      <c r="I60" s="621"/>
      <c r="J60" s="621" t="s">
        <v>53</v>
      </c>
      <c r="K60" s="621"/>
      <c r="L60" s="621"/>
      <c r="M60" s="621" t="s">
        <v>54</v>
      </c>
      <c r="N60" s="621"/>
      <c r="O60" s="621"/>
      <c r="P60" s="621" t="s">
        <v>55</v>
      </c>
      <c r="Q60" s="621"/>
      <c r="R60" s="621"/>
      <c r="S60" s="621"/>
      <c r="T60" s="621"/>
      <c r="U60" s="621"/>
      <c r="V60" s="621"/>
      <c r="W60" s="621"/>
      <c r="X60" s="621" t="s">
        <v>56</v>
      </c>
      <c r="Y60" s="621"/>
      <c r="Z60" s="621"/>
      <c r="AA60" s="621"/>
      <c r="AB60" s="621" t="s">
        <v>57</v>
      </c>
      <c r="AC60" s="621"/>
      <c r="AD60" s="621"/>
      <c r="AE60" s="621" t="s">
        <v>58</v>
      </c>
      <c r="AF60" s="621"/>
      <c r="AG60" s="621"/>
      <c r="AH60" s="621"/>
    </row>
    <row r="61" spans="1:34" ht="15">
      <c r="A61" s="210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</row>
    <row r="62" spans="1:34" ht="15">
      <c r="A62" s="210"/>
      <c r="B62" s="599"/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599"/>
      <c r="W62" s="599"/>
      <c r="X62" s="599"/>
      <c r="Y62" s="599"/>
      <c r="Z62" s="599"/>
      <c r="AA62" s="599"/>
      <c r="AB62" s="599"/>
      <c r="AC62" s="599"/>
      <c r="AD62" s="599"/>
      <c r="AE62" s="599"/>
      <c r="AF62" s="599"/>
      <c r="AG62" s="599"/>
      <c r="AH62" s="599"/>
    </row>
    <row r="63" spans="1:34" ht="15">
      <c r="A63" s="590" t="s">
        <v>123</v>
      </c>
      <c r="B63" s="591"/>
      <c r="C63" s="591"/>
      <c r="D63" s="591"/>
      <c r="E63" s="592"/>
      <c r="F63" s="627">
        <f>SUM(F61:G62)</f>
        <v>0</v>
      </c>
      <c r="G63" s="627"/>
      <c r="H63" s="627">
        <f>SUM(H61:I62)</f>
        <v>0</v>
      </c>
      <c r="I63" s="627"/>
      <c r="J63" s="623">
        <f>SUM(J61:L62)</f>
        <v>0</v>
      </c>
      <c r="K63" s="623"/>
      <c r="L63" s="623"/>
      <c r="M63" s="623">
        <f>SUM(M61:O62)</f>
        <v>0</v>
      </c>
      <c r="N63" s="623"/>
      <c r="O63" s="623"/>
      <c r="P63" s="599"/>
      <c r="Q63" s="599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</row>
    <row r="64" spans="1:34" ht="1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</row>
    <row r="65" spans="1:34" ht="1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</row>
    <row r="66" spans="1:34" ht="1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</row>
    <row r="67" spans="1:34" ht="1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</row>
    <row r="68" spans="1:34" ht="1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</row>
    <row r="69" spans="1:34" ht="1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</row>
    <row r="70" spans="1:34" ht="15" hidden="1">
      <c r="A70" s="189"/>
      <c r="B70" s="625">
        <v>0.1</v>
      </c>
      <c r="C70" s="625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</row>
    <row r="71" spans="1:34" ht="15" hidden="1">
      <c r="A71" s="189"/>
      <c r="B71" s="626">
        <v>0.2</v>
      </c>
      <c r="C71" s="62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</row>
    <row r="72" spans="1:34" ht="15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</row>
    <row r="73" spans="1:34" ht="1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</row>
    <row r="74" spans="1:34" ht="15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</row>
    <row r="75" spans="1:34" ht="1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</row>
    <row r="76" spans="1:34" ht="15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</row>
    <row r="77" spans="1:34" ht="1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</row>
    <row r="78" spans="1:34" ht="1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</row>
    <row r="79" spans="1:34" ht="1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</row>
    <row r="80" spans="1:34" ht="1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</row>
    <row r="81" spans="1:34" ht="15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</row>
    <row r="82" spans="1:34" ht="15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</row>
    <row r="83" spans="1:34" ht="1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</row>
    <row r="84" spans="1:34" ht="1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</row>
    <row r="85" spans="1:34" ht="1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</row>
    <row r="86" spans="1:34" ht="15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</row>
    <row r="87" spans="1:34" ht="1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</row>
    <row r="88" spans="1:34" ht="1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</row>
    <row r="89" spans="1:34" ht="1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</row>
    <row r="90" spans="1:34" ht="1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</row>
    <row r="91" spans="1:34" ht="1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</row>
    <row r="92" spans="1:34" ht="1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</row>
  </sheetData>
  <sheetProtection password="ED3F" sheet="1" formatCells="0" formatColumns="0" formatRows="0"/>
  <mergeCells count="328">
    <mergeCell ref="A25:AH25"/>
    <mergeCell ref="X63:AA63"/>
    <mergeCell ref="AB63:AD63"/>
    <mergeCell ref="AE63:AH63"/>
    <mergeCell ref="B70:C70"/>
    <mergeCell ref="B71:C71"/>
    <mergeCell ref="A63:E63"/>
    <mergeCell ref="F63:G63"/>
    <mergeCell ref="H63:I63"/>
    <mergeCell ref="J63:L63"/>
    <mergeCell ref="M63:O63"/>
    <mergeCell ref="P63:W63"/>
    <mergeCell ref="AE61:AH61"/>
    <mergeCell ref="B62:E62"/>
    <mergeCell ref="F62:G62"/>
    <mergeCell ref="H62:I62"/>
    <mergeCell ref="J62:L62"/>
    <mergeCell ref="M62:O62"/>
    <mergeCell ref="P62:W62"/>
    <mergeCell ref="X62:AA62"/>
    <mergeCell ref="AB62:AD62"/>
    <mergeCell ref="AE62:AH62"/>
    <mergeCell ref="AB60:AD60"/>
    <mergeCell ref="AE60:AH60"/>
    <mergeCell ref="B61:E61"/>
    <mergeCell ref="F61:G61"/>
    <mergeCell ref="H61:I61"/>
    <mergeCell ref="J61:L61"/>
    <mergeCell ref="M61:O61"/>
    <mergeCell ref="P61:W61"/>
    <mergeCell ref="X61:AA61"/>
    <mergeCell ref="AB61:AD61"/>
    <mergeCell ref="X59:AA59"/>
    <mergeCell ref="AB59:AD59"/>
    <mergeCell ref="AE59:AH59"/>
    <mergeCell ref="B60:E60"/>
    <mergeCell ref="F60:G60"/>
    <mergeCell ref="H60:I60"/>
    <mergeCell ref="J60:L60"/>
    <mergeCell ref="M60:O60"/>
    <mergeCell ref="P60:W60"/>
    <mergeCell ref="X60:AA60"/>
    <mergeCell ref="B59:E59"/>
    <mergeCell ref="F59:G59"/>
    <mergeCell ref="H59:I59"/>
    <mergeCell ref="J59:L59"/>
    <mergeCell ref="M59:O59"/>
    <mergeCell ref="P59:W59"/>
    <mergeCell ref="A55:N55"/>
    <mergeCell ref="O55:S55"/>
    <mergeCell ref="T55:X55"/>
    <mergeCell ref="Y55:AA55"/>
    <mergeCell ref="AB55:AD55"/>
    <mergeCell ref="AE55:AH55"/>
    <mergeCell ref="B54:N54"/>
    <mergeCell ref="O54:S54"/>
    <mergeCell ref="T54:X54"/>
    <mergeCell ref="Y54:AA54"/>
    <mergeCell ref="AB54:AD54"/>
    <mergeCell ref="AE54:AH54"/>
    <mergeCell ref="B53:N53"/>
    <mergeCell ref="O53:S53"/>
    <mergeCell ref="T53:X53"/>
    <mergeCell ref="Y53:AA53"/>
    <mergeCell ref="AB53:AD53"/>
    <mergeCell ref="AE53:AH53"/>
    <mergeCell ref="B52:N52"/>
    <mergeCell ref="O52:S52"/>
    <mergeCell ref="T52:X52"/>
    <mergeCell ref="Y52:AA52"/>
    <mergeCell ref="AB52:AD52"/>
    <mergeCell ref="AE52:AH52"/>
    <mergeCell ref="B51:N51"/>
    <mergeCell ref="O51:S51"/>
    <mergeCell ref="T51:X51"/>
    <mergeCell ref="Y51:AA51"/>
    <mergeCell ref="AB51:AD51"/>
    <mergeCell ref="AE51:AH51"/>
    <mergeCell ref="B50:N50"/>
    <mergeCell ref="O50:S50"/>
    <mergeCell ref="T50:X50"/>
    <mergeCell ref="Y50:AA50"/>
    <mergeCell ref="AB50:AD50"/>
    <mergeCell ref="AE50:AH50"/>
    <mergeCell ref="B49:N49"/>
    <mergeCell ref="O49:S49"/>
    <mergeCell ref="T49:X49"/>
    <mergeCell ref="Y49:AA49"/>
    <mergeCell ref="AB49:AD49"/>
    <mergeCell ref="AE49:AH49"/>
    <mergeCell ref="B46:AH46"/>
    <mergeCell ref="B48:N48"/>
    <mergeCell ref="O48:S48"/>
    <mergeCell ref="T48:X48"/>
    <mergeCell ref="Y48:AA48"/>
    <mergeCell ref="AB48:AD48"/>
    <mergeCell ref="AE48:AH48"/>
    <mergeCell ref="B43:D43"/>
    <mergeCell ref="E43:G43"/>
    <mergeCell ref="H43:J43"/>
    <mergeCell ref="K43:M43"/>
    <mergeCell ref="B44:G44"/>
    <mergeCell ref="H44:M44"/>
    <mergeCell ref="B41:G41"/>
    <mergeCell ref="H41:M41"/>
    <mergeCell ref="B42:D42"/>
    <mergeCell ref="E42:G42"/>
    <mergeCell ref="H42:J42"/>
    <mergeCell ref="K42:M42"/>
    <mergeCell ref="A39:N39"/>
    <mergeCell ref="O39:S39"/>
    <mergeCell ref="T39:X39"/>
    <mergeCell ref="Y39:AA39"/>
    <mergeCell ref="AB39:AD39"/>
    <mergeCell ref="AE39:AH39"/>
    <mergeCell ref="B38:N38"/>
    <mergeCell ref="O38:S38"/>
    <mergeCell ref="T38:X38"/>
    <mergeCell ref="Y38:AA38"/>
    <mergeCell ref="AB38:AD38"/>
    <mergeCell ref="AE38:AH38"/>
    <mergeCell ref="B37:N37"/>
    <mergeCell ref="O37:S37"/>
    <mergeCell ref="T37:X37"/>
    <mergeCell ref="Y37:AA37"/>
    <mergeCell ref="AB37:AD37"/>
    <mergeCell ref="AE37:AH37"/>
    <mergeCell ref="B36:N36"/>
    <mergeCell ref="O36:S36"/>
    <mergeCell ref="T36:X36"/>
    <mergeCell ref="Y36:AA36"/>
    <mergeCell ref="AB36:AD36"/>
    <mergeCell ref="AE36:AH36"/>
    <mergeCell ref="B35:N35"/>
    <mergeCell ref="O35:S35"/>
    <mergeCell ref="T35:X35"/>
    <mergeCell ref="Y35:AA35"/>
    <mergeCell ref="AB35:AD35"/>
    <mergeCell ref="AE35:AH35"/>
    <mergeCell ref="B34:N34"/>
    <mergeCell ref="O34:S34"/>
    <mergeCell ref="T34:X34"/>
    <mergeCell ref="Y34:AA34"/>
    <mergeCell ref="AB34:AD34"/>
    <mergeCell ref="AE34:AH34"/>
    <mergeCell ref="B33:N33"/>
    <mergeCell ref="O33:S33"/>
    <mergeCell ref="T33:X33"/>
    <mergeCell ref="Y33:AA33"/>
    <mergeCell ref="AB33:AD33"/>
    <mergeCell ref="AE33:AH33"/>
    <mergeCell ref="B32:N32"/>
    <mergeCell ref="O32:S32"/>
    <mergeCell ref="T32:X32"/>
    <mergeCell ref="Y32:AA32"/>
    <mergeCell ref="AB32:AD32"/>
    <mergeCell ref="AE32:AH32"/>
    <mergeCell ref="B31:N31"/>
    <mergeCell ref="O31:S31"/>
    <mergeCell ref="T31:X31"/>
    <mergeCell ref="Y31:AA31"/>
    <mergeCell ref="AB31:AD31"/>
    <mergeCell ref="AE31:AH31"/>
    <mergeCell ref="B30:N30"/>
    <mergeCell ref="O30:S30"/>
    <mergeCell ref="T30:X30"/>
    <mergeCell ref="Y30:AA30"/>
    <mergeCell ref="AB30:AD30"/>
    <mergeCell ref="AE30:AH30"/>
    <mergeCell ref="B29:N29"/>
    <mergeCell ref="O29:S29"/>
    <mergeCell ref="T29:X29"/>
    <mergeCell ref="Y29:AA29"/>
    <mergeCell ref="AB29:AD29"/>
    <mergeCell ref="AE29:AH29"/>
    <mergeCell ref="AE27:AH27"/>
    <mergeCell ref="B28:N28"/>
    <mergeCell ref="O28:S28"/>
    <mergeCell ref="T28:X28"/>
    <mergeCell ref="Y28:AA28"/>
    <mergeCell ref="AB28:AD28"/>
    <mergeCell ref="AE28:AH28"/>
    <mergeCell ref="B26:N26"/>
    <mergeCell ref="B27:N27"/>
    <mergeCell ref="O27:S27"/>
    <mergeCell ref="T27:X27"/>
    <mergeCell ref="Y27:AA27"/>
    <mergeCell ref="AB27:AD27"/>
    <mergeCell ref="A24:N24"/>
    <mergeCell ref="O24:S24"/>
    <mergeCell ref="T24:X24"/>
    <mergeCell ref="Y24:AA24"/>
    <mergeCell ref="AB24:AD24"/>
    <mergeCell ref="AE24:AH24"/>
    <mergeCell ref="AE22:AH22"/>
    <mergeCell ref="A23:N23"/>
    <mergeCell ref="O23:S23"/>
    <mergeCell ref="T23:X23"/>
    <mergeCell ref="Y23:AA23"/>
    <mergeCell ref="AB23:AD23"/>
    <mergeCell ref="AE23:AH23"/>
    <mergeCell ref="A22:B22"/>
    <mergeCell ref="C22:N22"/>
    <mergeCell ref="O22:S22"/>
    <mergeCell ref="T22:X22"/>
    <mergeCell ref="Y22:AA22"/>
    <mergeCell ref="AB22:AD22"/>
    <mergeCell ref="AE20:AH20"/>
    <mergeCell ref="A21:B21"/>
    <mergeCell ref="C21:N21"/>
    <mergeCell ref="O21:S21"/>
    <mergeCell ref="T21:X21"/>
    <mergeCell ref="Y21:AA21"/>
    <mergeCell ref="AB21:AD21"/>
    <mergeCell ref="AE19:AH19"/>
    <mergeCell ref="A18:B18"/>
    <mergeCell ref="C18:N18"/>
    <mergeCell ref="AE21:AH21"/>
    <mergeCell ref="A20:B20"/>
    <mergeCell ref="C20:N20"/>
    <mergeCell ref="O20:S20"/>
    <mergeCell ref="T20:X20"/>
    <mergeCell ref="Y20:AA20"/>
    <mergeCell ref="AB20:AD20"/>
    <mergeCell ref="A19:B19"/>
    <mergeCell ref="C19:N19"/>
    <mergeCell ref="O19:S19"/>
    <mergeCell ref="T19:X19"/>
    <mergeCell ref="Y19:AA19"/>
    <mergeCell ref="AB19:AD19"/>
    <mergeCell ref="A17:B17"/>
    <mergeCell ref="C17:N17"/>
    <mergeCell ref="O17:S17"/>
    <mergeCell ref="T17:X17"/>
    <mergeCell ref="Y17:AA17"/>
    <mergeCell ref="AE18:AH18"/>
    <mergeCell ref="AB16:AD16"/>
    <mergeCell ref="O18:S18"/>
    <mergeCell ref="T18:X18"/>
    <mergeCell ref="Y18:AA18"/>
    <mergeCell ref="AB18:AD18"/>
    <mergeCell ref="AE16:AH16"/>
    <mergeCell ref="AE15:AH15"/>
    <mergeCell ref="A14:B14"/>
    <mergeCell ref="C14:N14"/>
    <mergeCell ref="AB17:AD17"/>
    <mergeCell ref="AE17:AH17"/>
    <mergeCell ref="A16:B16"/>
    <mergeCell ref="C16:N16"/>
    <mergeCell ref="O16:S16"/>
    <mergeCell ref="T16:X16"/>
    <mergeCell ref="Y16:AA16"/>
    <mergeCell ref="A15:B15"/>
    <mergeCell ref="C15:N15"/>
    <mergeCell ref="O15:S15"/>
    <mergeCell ref="T15:X15"/>
    <mergeCell ref="Y15:AA15"/>
    <mergeCell ref="AB15:AD15"/>
    <mergeCell ref="A13:B13"/>
    <mergeCell ref="C13:N13"/>
    <mergeCell ref="O13:S13"/>
    <mergeCell ref="T13:X13"/>
    <mergeCell ref="Y13:AA13"/>
    <mergeCell ref="AE14:AH14"/>
    <mergeCell ref="AB12:AD12"/>
    <mergeCell ref="O14:S14"/>
    <mergeCell ref="T14:X14"/>
    <mergeCell ref="Y14:AA14"/>
    <mergeCell ref="AB14:AD14"/>
    <mergeCell ref="AE12:AH12"/>
    <mergeCell ref="AE11:AH11"/>
    <mergeCell ref="A10:B10"/>
    <mergeCell ref="C10:N10"/>
    <mergeCell ref="AB13:AD13"/>
    <mergeCell ref="AE13:AH13"/>
    <mergeCell ref="A12:B12"/>
    <mergeCell ref="C12:N12"/>
    <mergeCell ref="O12:S12"/>
    <mergeCell ref="T12:X12"/>
    <mergeCell ref="Y12:AA12"/>
    <mergeCell ref="A11:B11"/>
    <mergeCell ref="C11:N11"/>
    <mergeCell ref="O11:S11"/>
    <mergeCell ref="T11:X11"/>
    <mergeCell ref="Y11:AA11"/>
    <mergeCell ref="AB11:AD11"/>
    <mergeCell ref="A9:B9"/>
    <mergeCell ref="C9:N9"/>
    <mergeCell ref="O9:S9"/>
    <mergeCell ref="T9:X9"/>
    <mergeCell ref="Y9:AA9"/>
    <mergeCell ref="AE10:AH10"/>
    <mergeCell ref="AB8:AD8"/>
    <mergeCell ref="O10:S10"/>
    <mergeCell ref="T10:X10"/>
    <mergeCell ref="Y10:AA10"/>
    <mergeCell ref="AB10:AD10"/>
    <mergeCell ref="AE8:AH8"/>
    <mergeCell ref="AE7:AH7"/>
    <mergeCell ref="A6:B6"/>
    <mergeCell ref="C6:N6"/>
    <mergeCell ref="AB9:AD9"/>
    <mergeCell ref="AE9:AH9"/>
    <mergeCell ref="A8:B8"/>
    <mergeCell ref="C8:N8"/>
    <mergeCell ref="O8:S8"/>
    <mergeCell ref="T8:X8"/>
    <mergeCell ref="Y8:AA8"/>
    <mergeCell ref="T5:X5"/>
    <mergeCell ref="Y5:AA5"/>
    <mergeCell ref="AB5:AD5"/>
    <mergeCell ref="AE5:AH5"/>
    <mergeCell ref="A7:B7"/>
    <mergeCell ref="C7:N7"/>
    <mergeCell ref="O7:S7"/>
    <mergeCell ref="T7:X7"/>
    <mergeCell ref="Y7:AA7"/>
    <mergeCell ref="AB7:AD7"/>
    <mergeCell ref="O6:S6"/>
    <mergeCell ref="T6:X6"/>
    <mergeCell ref="Y6:AA6"/>
    <mergeCell ref="AB6:AD6"/>
    <mergeCell ref="AE6:AH6"/>
    <mergeCell ref="A1:AH1"/>
    <mergeCell ref="B3:Q3"/>
    <mergeCell ref="A5:B5"/>
    <mergeCell ref="C5:N5"/>
    <mergeCell ref="O5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25" max="33" man="1"/>
    <brk id="4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ltumanana</dc:creator>
  <cp:keywords/>
  <dc:description/>
  <cp:lastModifiedBy>Baiba Balode</cp:lastModifiedBy>
  <cp:lastPrinted>2013-11-14T07:06:45Z</cp:lastPrinted>
  <dcterms:created xsi:type="dcterms:W3CDTF">2010-05-19T12:08:05Z</dcterms:created>
  <dcterms:modified xsi:type="dcterms:W3CDTF">2014-02-11T08:32:17Z</dcterms:modified>
  <cp:category/>
  <cp:version/>
  <cp:contentType/>
  <cp:contentStatus/>
</cp:coreProperties>
</file>